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8_{D444AC93-E4E7-4FC0-96D1-78D783E6D863}" xr6:coauthVersionLast="47" xr6:coauthVersionMax="47" xr10:uidLastSave="{00000000-0000-0000-0000-000000000000}"/>
  <bookViews>
    <workbookView xWindow="-120" yWindow="-120" windowWidth="29040" windowHeight="15840" xr2:uid="{BFD337A3-0C32-40DB-AD88-DD95CD7B1801}"/>
  </bookViews>
  <sheets>
    <sheet name="Сметный расчёт" sheetId="1" r:id="rId1"/>
  </sheets>
  <definedNames>
    <definedName name="_xlnm.Print_Area" localSheetId="0">'Сметный расчёт'!$A$1:$N$64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H34" i="1"/>
  <c r="H33" i="1"/>
  <c r="H32" i="1"/>
  <c r="H31" i="1"/>
  <c r="H30" i="1"/>
  <c r="H29" i="1"/>
  <c r="H28" i="1"/>
  <c r="H27" i="1"/>
  <c r="H26" i="1"/>
  <c r="H25" i="1"/>
  <c r="H24" i="1"/>
  <c r="I24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F22" i="1" l="1"/>
  <c r="F35" i="1"/>
  <c r="F45" i="1" l="1"/>
  <c r="F44" i="1"/>
</calcChain>
</file>

<file path=xl/sharedStrings.xml><?xml version="1.0" encoding="utf-8"?>
<sst xmlns="http://schemas.openxmlformats.org/spreadsheetml/2006/main" count="64" uniqueCount="57">
  <si>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</si>
  <si>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</si>
  <si>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</si>
  <si>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</si>
  <si>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</si>
  <si>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</si>
  <si>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</si>
  <si>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</si>
  <si>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</si>
  <si>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</si>
  <si>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</si>
  <si>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</si>
  <si>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</si>
  <si>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</si>
  <si>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</si>
  <si>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</si>
  <si>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</si>
  <si>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</si>
  <si>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</si>
  <si>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</si>
  <si>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</si>
  <si>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</si>
  <si>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</si>
  <si>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</si>
  <si>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</si>
  <si>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</si>
  <si>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</si>
  <si>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</si>
  <si>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</si>
  <si>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</si>
  <si>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</si>
  <si>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</si>
  <si>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</si>
  <si>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</si>
  <si>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</si>
  <si>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</si>
  <si>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 xml:space="preserve">(на 01.01.2023)тыс. руб </t>
  </si>
  <si>
    <t>Минэконом развития Прогноз соц-эконом развития РФ на период до 2030 г, Индекс дефлятор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</si>
  <si>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</si>
  <si>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</si>
  <si>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</si>
  <si>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</si>
  <si>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</si>
  <si>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</si>
  <si>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</si>
  <si>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</si>
  <si>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</si>
  <si>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</si>
  <si>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</si>
  <si>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</si>
  <si>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</si>
  <si>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(фирменное наименование субъекта электроэнергетики)</t>
  </si>
  <si>
    <t>(идентификатор инвестиционного проекта)</t>
  </si>
  <si>
    <t xml:space="preserve"> (наименование инвестиционного проекта)</t>
  </si>
  <si>
    <t>Год реконструкции 2027</t>
  </si>
  <si>
    <t>P_2703_ГОРСЕТЬ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</si>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</sst>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Border="1"/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3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3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3" xfId="0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0" fontId="0" fillId="0" borderId="6" xfId="0" applyFill="1" applyBorder="1"/>
    <xf numFmtId="0" fontId="8" fillId="0" borderId="0" xfId="0" applyFont="1" applyFill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10" xfId="0" applyFill="1" applyBorder="1" applyAlignment="1">
      <alignment horizontal="center" vertical="center" wrapText="1"/>
    </xf>
    <xf numFmtId="164" fontId="0" fillId="0" borderId="3" xfId="0" applyNumberFormat="1" applyFill="1" applyBorder="1"/>
    <xf numFmtId="0" fontId="0" fillId="0" borderId="19" xfId="0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10534-1DD3-4BB1-B453-5F9262B082D6}">
  <dimension ref="A1:W55"/>
  <sheetViews>
    <sheetView tabSelected="1" view="pageBreakPreview" zoomScaleNormal="100" zoomScaleSheetLayoutView="100" workbookViewId="0">
      <selection activeCell="A7" sqref="A7:M7"/>
    </sheetView>
  </sheetViews>
  <sheetFormatPr defaultColWidth="9" defaultRowHeight="15" x14ac:dyDescent="0.25"/>
  <cols>
    <col min="1" max="1" width="4.28515625" style="1" customWidth="1"/>
    <col min="2" max="2" width="40.28515625" style="1" customWidth="1"/>
    <col min="3" max="3" width="9.5703125" style="1" customWidth="1"/>
    <col min="4" max="4" width="9" style="1"/>
    <col min="5" max="5" width="10.42578125" style="1" customWidth="1"/>
    <col min="6" max="7" width="9" style="1"/>
    <col min="8" max="8" width="10" style="1" customWidth="1"/>
    <col min="9" max="9" width="10.28515625" style="1" customWidth="1"/>
    <col min="10" max="13" width="9" style="1"/>
    <col min="14" max="14" width="2.85546875" style="1" customWidth="1"/>
    <col min="15" max="15" width="12.28515625" style="1" customWidth="1"/>
    <col min="16" max="16" width="15" style="1" customWidth="1"/>
    <col min="17" max="17" width="41.140625" style="1" customWidth="1"/>
    <col min="18" max="18" width="16.28515625" style="1" customWidth="1"/>
    <col min="19" max="19" width="20" style="1" customWidth="1"/>
    <col min="20" max="16384" width="9" style="1"/>
  </cols>
  <sheetData>
    <row r="1" spans="1:14" ht="33.75" customHeight="1" x14ac:dyDescent="0.25">
      <c r="D1" s="88"/>
      <c r="E1" s="88"/>
      <c r="F1" s="88"/>
      <c r="G1" s="88"/>
      <c r="H1" s="88"/>
      <c r="I1" s="88"/>
      <c r="J1" s="2"/>
      <c r="M1" s="87" t="s">
        <v>54</v>
      </c>
    </row>
    <row r="2" spans="1:14" ht="33.75" customHeight="1" x14ac:dyDescent="0.3">
      <c r="B2" s="3" t="s">
        <v>49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33.75" customHeight="1" x14ac:dyDescent="0.25"/>
    <row r="4" spans="1:14" ht="33.75" customHeight="1" x14ac:dyDescent="0.25">
      <c r="A4" s="4" t="s">
        <v>50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4" ht="17.25" customHeight="1" x14ac:dyDescent="0.25">
      <c r="A5" s="5" t="s">
        <v>51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4" ht="33.75" customHeight="1" x14ac:dyDescent="0.25"/>
    <row r="7" spans="1:14" ht="18" customHeight="1" x14ac:dyDescent="0.25">
      <c r="A7" s="4" t="s">
        <v>55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4" ht="18.75" customHeight="1" x14ac:dyDescent="0.25">
      <c r="B8" s="89" t="s">
        <v>52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4" ht="33.75" customHeight="1" x14ac:dyDescent="0.25"/>
    <row r="10" spans="1:14" ht="33.75" customHeight="1" x14ac:dyDescent="0.25">
      <c r="B10" s="6" t="s">
        <v>56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4" ht="18.75" customHeight="1" x14ac:dyDescent="0.25">
      <c r="B11" s="5" t="s">
        <v>53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4" ht="33.75" customHeight="1" x14ac:dyDescent="0.25">
      <c r="B12" s="7"/>
      <c r="C12" s="7"/>
      <c r="D12" s="7"/>
      <c r="E12" s="7"/>
      <c r="F12" s="7"/>
      <c r="G12" s="7"/>
      <c r="H12" s="7"/>
      <c r="I12" s="7"/>
    </row>
    <row r="13" spans="1:14" ht="33.7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14" ht="15.75" x14ac:dyDescent="0.25">
      <c r="B14" s="84" t="s">
        <v>0</v>
      </c>
      <c r="C14" s="84"/>
      <c r="D14" s="84"/>
      <c r="E14" s="85"/>
      <c r="F14" s="86" t="s">
        <v>1</v>
      </c>
      <c r="G14" s="86"/>
      <c r="H14" s="86"/>
      <c r="I14" s="86"/>
      <c r="J14" s="86"/>
      <c r="K14" s="86"/>
      <c r="L14" s="86"/>
      <c r="M14" s="86"/>
      <c r="N14" s="8"/>
    </row>
    <row r="15" spans="1:14" ht="15.75" x14ac:dyDescent="0.25">
      <c r="B15" s="84"/>
      <c r="C15" s="84"/>
      <c r="D15" s="84"/>
      <c r="E15" s="19"/>
      <c r="F15" s="9">
        <v>35</v>
      </c>
      <c r="G15" s="10">
        <v>50</v>
      </c>
      <c r="H15" s="10">
        <v>70</v>
      </c>
      <c r="I15" s="10">
        <v>95</v>
      </c>
      <c r="J15" s="10">
        <v>120</v>
      </c>
      <c r="K15" s="10">
        <v>150</v>
      </c>
      <c r="L15" s="10">
        <v>185</v>
      </c>
      <c r="M15" s="10">
        <v>240</v>
      </c>
      <c r="N15" s="11"/>
    </row>
    <row r="16" spans="1:14" ht="15.75" x14ac:dyDescent="0.25">
      <c r="B16" s="12" t="s">
        <v>2</v>
      </c>
      <c r="C16" s="12"/>
      <c r="D16" s="12"/>
      <c r="E16" s="12"/>
      <c r="F16" s="13"/>
      <c r="G16" s="14"/>
      <c r="H16" s="14"/>
      <c r="I16" s="14"/>
      <c r="J16" s="14">
        <v>0.2</v>
      </c>
      <c r="K16" s="14"/>
      <c r="L16" s="14"/>
      <c r="M16" s="14"/>
      <c r="N16" s="15"/>
    </row>
    <row r="17" spans="2:23" ht="30" customHeight="1" x14ac:dyDescent="0.25">
      <c r="B17" s="16" t="s">
        <v>3</v>
      </c>
      <c r="C17" s="17"/>
      <c r="D17" s="17"/>
      <c r="E17" s="18"/>
      <c r="F17" s="19">
        <v>1637.76</v>
      </c>
      <c r="G17" s="19">
        <v>2076.0500000000002</v>
      </c>
      <c r="H17" s="19">
        <v>2861.77</v>
      </c>
      <c r="I17" s="19">
        <v>3296.01</v>
      </c>
      <c r="J17" s="19">
        <v>3411.85</v>
      </c>
      <c r="K17" s="19">
        <v>3599.39</v>
      </c>
      <c r="L17" s="19">
        <v>4039.24</v>
      </c>
      <c r="M17" s="20">
        <v>4928</v>
      </c>
      <c r="N17" s="21"/>
      <c r="Q17" s="22"/>
      <c r="R17" s="22"/>
      <c r="S17" s="22"/>
    </row>
    <row r="18" spans="2:23" ht="29.25" customHeight="1" x14ac:dyDescent="0.25">
      <c r="B18" s="16" t="s">
        <v>4</v>
      </c>
      <c r="C18" s="17"/>
      <c r="D18" s="17"/>
      <c r="E18" s="18"/>
      <c r="F18" s="20">
        <v>1.75</v>
      </c>
      <c r="G18" s="20">
        <v>1.75</v>
      </c>
      <c r="H18" s="20">
        <v>1.75</v>
      </c>
      <c r="I18" s="20">
        <v>1.75</v>
      </c>
      <c r="J18" s="20">
        <v>1.75</v>
      </c>
      <c r="K18" s="20">
        <v>1.75</v>
      </c>
      <c r="L18" s="20">
        <v>1.75</v>
      </c>
      <c r="M18" s="20">
        <v>1.75</v>
      </c>
      <c r="N18" s="21"/>
    </row>
    <row r="19" spans="2:23" ht="45" customHeight="1" x14ac:dyDescent="0.25">
      <c r="B19" s="16" t="s">
        <v>5</v>
      </c>
      <c r="C19" s="17"/>
      <c r="D19" s="17"/>
      <c r="E19" s="18"/>
      <c r="F19" s="20">
        <v>1.34</v>
      </c>
      <c r="G19" s="20">
        <v>1.34</v>
      </c>
      <c r="H19" s="20">
        <v>1.34</v>
      </c>
      <c r="I19" s="20">
        <v>1.34</v>
      </c>
      <c r="J19" s="20">
        <v>1.34</v>
      </c>
      <c r="K19" s="20">
        <v>1.34</v>
      </c>
      <c r="L19" s="20">
        <v>1.34</v>
      </c>
      <c r="M19" s="20">
        <v>1.34</v>
      </c>
      <c r="N19" s="21"/>
    </row>
    <row r="20" spans="2:23" x14ac:dyDescent="0.25">
      <c r="B20" s="23" t="s">
        <v>6</v>
      </c>
      <c r="C20" s="24"/>
      <c r="D20" s="24"/>
      <c r="E20" s="25"/>
      <c r="F20" s="26">
        <f>F17*F18</f>
        <v>2866.08</v>
      </c>
      <c r="G20" s="26">
        <f t="shared" ref="G20:M20" si="0">G17*G18</f>
        <v>3633.0875000000005</v>
      </c>
      <c r="H20" s="26">
        <f t="shared" si="0"/>
        <v>5008.0974999999999</v>
      </c>
      <c r="I20" s="26">
        <f t="shared" si="0"/>
        <v>5768.0174999999999</v>
      </c>
      <c r="J20" s="26">
        <f t="shared" si="0"/>
        <v>5970.7375000000002</v>
      </c>
      <c r="K20" s="26">
        <f t="shared" si="0"/>
        <v>6298.9324999999999</v>
      </c>
      <c r="L20" s="26">
        <f t="shared" si="0"/>
        <v>7068.67</v>
      </c>
      <c r="M20" s="26">
        <f t="shared" si="0"/>
        <v>8624</v>
      </c>
      <c r="N20" s="27"/>
    </row>
    <row r="21" spans="2:23" x14ac:dyDescent="0.25">
      <c r="B21" s="16" t="s">
        <v>7</v>
      </c>
      <c r="C21" s="17"/>
      <c r="D21" s="17"/>
      <c r="E21" s="18"/>
      <c r="F21" s="26">
        <f>F20*F16</f>
        <v>0</v>
      </c>
      <c r="G21" s="26">
        <f t="shared" ref="G21:M21" si="1">G20*G16</f>
        <v>0</v>
      </c>
      <c r="H21" s="26">
        <f t="shared" si="1"/>
        <v>0</v>
      </c>
      <c r="I21" s="26">
        <f t="shared" si="1"/>
        <v>0</v>
      </c>
      <c r="J21" s="26">
        <f>J16*J20</f>
        <v>1194.1475</v>
      </c>
      <c r="K21" s="26">
        <f>K20*K16</f>
        <v>0</v>
      </c>
      <c r="L21" s="26">
        <f t="shared" si="1"/>
        <v>0</v>
      </c>
      <c r="M21" s="26">
        <f t="shared" si="1"/>
        <v>0</v>
      </c>
      <c r="N21" s="27"/>
    </row>
    <row r="22" spans="2:23" x14ac:dyDescent="0.25">
      <c r="B22" s="16" t="s">
        <v>8</v>
      </c>
      <c r="C22" s="17"/>
      <c r="D22" s="17"/>
      <c r="E22" s="18"/>
      <c r="F22" s="28">
        <f>F21+G21+H21+I21+J21+K21+L21+M21</f>
        <v>1194.1475</v>
      </c>
      <c r="G22" s="28"/>
      <c r="H22" s="28"/>
      <c r="I22" s="28"/>
      <c r="J22" s="28"/>
      <c r="K22" s="28"/>
      <c r="L22" s="28"/>
      <c r="M22" s="28"/>
      <c r="N22" s="29"/>
    </row>
    <row r="23" spans="2:23" ht="28.5" customHeight="1" x14ac:dyDescent="0.25">
      <c r="B23" s="30"/>
      <c r="C23" s="31"/>
      <c r="D23" s="31"/>
      <c r="E23" s="32"/>
      <c r="F23" s="33" t="s">
        <v>9</v>
      </c>
      <c r="G23" s="34" t="s">
        <v>10</v>
      </c>
      <c r="H23" s="35" t="s">
        <v>11</v>
      </c>
      <c r="I23" s="36" t="s">
        <v>12</v>
      </c>
      <c r="J23" s="37"/>
      <c r="K23" s="37"/>
      <c r="L23" s="37"/>
      <c r="M23" s="37"/>
      <c r="N23" s="37"/>
    </row>
    <row r="24" spans="2:23" ht="34.5" customHeight="1" x14ac:dyDescent="0.25">
      <c r="B24" s="38" t="s">
        <v>13</v>
      </c>
      <c r="C24" s="39"/>
      <c r="D24" s="40"/>
      <c r="E24" s="41" t="s">
        <v>14</v>
      </c>
      <c r="F24" s="42">
        <v>2836.51</v>
      </c>
      <c r="G24" s="43">
        <v>0.2</v>
      </c>
      <c r="H24" s="44">
        <f>G24*F24</f>
        <v>567.30200000000002</v>
      </c>
      <c r="I24" s="45">
        <f>SUM(H24:H34)</f>
        <v>567.30200000000002</v>
      </c>
    </row>
    <row r="25" spans="2:23" ht="24" customHeight="1" x14ac:dyDescent="0.25">
      <c r="B25" s="46"/>
      <c r="C25" s="47"/>
      <c r="D25" s="48"/>
      <c r="E25" s="41" t="s">
        <v>15</v>
      </c>
      <c r="F25" s="44">
        <v>2836.51</v>
      </c>
      <c r="G25" s="43"/>
      <c r="H25" s="44">
        <f t="shared" ref="H25:H34" si="2">G25*F25</f>
        <v>0</v>
      </c>
      <c r="I25" s="49"/>
    </row>
    <row r="26" spans="2:23" ht="31.5" customHeight="1" x14ac:dyDescent="0.25">
      <c r="B26" s="38" t="s">
        <v>16</v>
      </c>
      <c r="C26" s="39"/>
      <c r="D26" s="40"/>
      <c r="E26" s="41" t="s">
        <v>14</v>
      </c>
      <c r="F26" s="44">
        <v>4525.2299999999996</v>
      </c>
      <c r="G26" s="43"/>
      <c r="H26" s="44">
        <f t="shared" si="2"/>
        <v>0</v>
      </c>
      <c r="I26" s="49"/>
    </row>
    <row r="27" spans="2:23" ht="26.25" customHeight="1" x14ac:dyDescent="0.25">
      <c r="B27" s="46"/>
      <c r="C27" s="47"/>
      <c r="D27" s="48"/>
      <c r="E27" s="41" t="s">
        <v>15</v>
      </c>
      <c r="F27" s="44">
        <v>5258.19</v>
      </c>
      <c r="G27" s="43"/>
      <c r="H27" s="44">
        <f t="shared" si="2"/>
        <v>0</v>
      </c>
      <c r="I27" s="49"/>
    </row>
    <row r="28" spans="2:23" ht="48.75" customHeight="1" x14ac:dyDescent="0.25">
      <c r="B28" s="50" t="s">
        <v>17</v>
      </c>
      <c r="C28" s="50"/>
      <c r="D28" s="50"/>
      <c r="E28" s="19"/>
      <c r="F28" s="19">
        <v>4.4000000000000004</v>
      </c>
      <c r="G28" s="43"/>
      <c r="H28" s="44">
        <f t="shared" si="2"/>
        <v>0</v>
      </c>
      <c r="I28" s="49"/>
      <c r="O28" s="51" t="s">
        <v>18</v>
      </c>
      <c r="P28" s="51"/>
      <c r="Q28" s="51"/>
      <c r="R28" s="51"/>
      <c r="S28" s="51"/>
      <c r="T28" s="51"/>
      <c r="U28" s="51"/>
      <c r="V28" s="51"/>
      <c r="W28" s="51"/>
    </row>
    <row r="29" spans="2:23" ht="48.75" customHeight="1" x14ac:dyDescent="0.25">
      <c r="B29" s="50" t="s">
        <v>19</v>
      </c>
      <c r="C29" s="50"/>
      <c r="D29" s="50"/>
      <c r="E29" s="19"/>
      <c r="F29" s="19">
        <v>2.36</v>
      </c>
      <c r="G29" s="43"/>
      <c r="H29" s="44">
        <f t="shared" si="2"/>
        <v>0</v>
      </c>
      <c r="I29" s="49"/>
      <c r="O29" s="52"/>
    </row>
    <row r="30" spans="2:23" ht="48.75" customHeight="1" x14ac:dyDescent="0.25">
      <c r="B30" s="50" t="s">
        <v>20</v>
      </c>
      <c r="C30" s="50"/>
      <c r="D30" s="50"/>
      <c r="E30" s="53">
        <v>1.71</v>
      </c>
      <c r="F30" s="19">
        <v>4.79</v>
      </c>
      <c r="G30" s="43"/>
      <c r="H30" s="44">
        <f t="shared" si="2"/>
        <v>0</v>
      </c>
      <c r="I30" s="49"/>
      <c r="O30" s="54" t="s">
        <v>21</v>
      </c>
      <c r="P30" s="54"/>
      <c r="Q30" s="54"/>
      <c r="R30" s="54"/>
    </row>
    <row r="31" spans="2:23" ht="48.75" customHeight="1" thickBot="1" x14ac:dyDescent="0.3">
      <c r="B31" s="50" t="s">
        <v>22</v>
      </c>
      <c r="C31" s="50"/>
      <c r="D31" s="50"/>
      <c r="E31" s="53">
        <v>1.71</v>
      </c>
      <c r="F31" s="19">
        <v>13.72</v>
      </c>
      <c r="G31" s="43"/>
      <c r="H31" s="44">
        <f t="shared" si="2"/>
        <v>0</v>
      </c>
      <c r="I31" s="49"/>
      <c r="O31" s="52"/>
    </row>
    <row r="32" spans="2:23" ht="48.75" customHeight="1" thickBot="1" x14ac:dyDescent="0.3">
      <c r="B32" s="55" t="s">
        <v>23</v>
      </c>
      <c r="C32" s="56"/>
      <c r="D32" s="56"/>
      <c r="E32" s="19" t="s">
        <v>24</v>
      </c>
      <c r="F32" s="19">
        <v>2672.47</v>
      </c>
      <c r="G32" s="43"/>
      <c r="H32" s="44">
        <f t="shared" si="2"/>
        <v>0</v>
      </c>
      <c r="I32" s="49"/>
      <c r="O32" s="57" t="s">
        <v>25</v>
      </c>
      <c r="P32" s="57" t="s">
        <v>26</v>
      </c>
      <c r="Q32" s="57" t="s">
        <v>27</v>
      </c>
      <c r="R32" s="58" t="s">
        <v>28</v>
      </c>
      <c r="S32" s="59"/>
      <c r="T32" s="59"/>
      <c r="U32" s="60"/>
    </row>
    <row r="33" spans="2:21" ht="48.75" customHeight="1" thickBot="1" x14ac:dyDescent="0.3">
      <c r="B33" s="61"/>
      <c r="C33" s="62"/>
      <c r="D33" s="62"/>
      <c r="E33" s="19" t="s">
        <v>29</v>
      </c>
      <c r="F33" s="19">
        <v>3447.76</v>
      </c>
      <c r="G33" s="43"/>
      <c r="H33" s="44">
        <f t="shared" si="2"/>
        <v>0</v>
      </c>
      <c r="I33" s="49"/>
      <c r="O33" s="63" t="s">
        <v>30</v>
      </c>
      <c r="P33" s="63" t="s">
        <v>31</v>
      </c>
      <c r="Q33" s="63" t="s">
        <v>32</v>
      </c>
      <c r="R33" s="57">
        <v>1</v>
      </c>
      <c r="S33" s="57">
        <v>2</v>
      </c>
      <c r="T33" s="57">
        <v>3</v>
      </c>
      <c r="U33" s="64">
        <v>4</v>
      </c>
    </row>
    <row r="34" spans="2:21" ht="48.75" customHeight="1" thickBot="1" x14ac:dyDescent="0.3">
      <c r="B34" s="65"/>
      <c r="C34" s="66"/>
      <c r="D34" s="66"/>
      <c r="E34" s="19" t="s">
        <v>33</v>
      </c>
      <c r="F34" s="19">
        <v>6615.27</v>
      </c>
      <c r="G34" s="43"/>
      <c r="H34" s="44">
        <f t="shared" si="2"/>
        <v>0</v>
      </c>
      <c r="I34" s="49"/>
      <c r="O34" s="67"/>
      <c r="P34" s="67"/>
      <c r="Q34" s="63" t="s">
        <v>34</v>
      </c>
      <c r="R34" s="58" t="s">
        <v>35</v>
      </c>
      <c r="S34" s="59"/>
      <c r="T34" s="59"/>
      <c r="U34" s="60"/>
    </row>
    <row r="35" spans="2:21" ht="21.75" customHeight="1" thickBot="1" x14ac:dyDescent="0.3">
      <c r="B35" s="68" t="s">
        <v>36</v>
      </c>
      <c r="C35" s="69"/>
      <c r="D35" s="69"/>
      <c r="E35" s="70"/>
      <c r="F35" s="20">
        <f>I24+F22</f>
        <v>1761.4495000000002</v>
      </c>
      <c r="O35" s="67"/>
      <c r="P35" s="67"/>
      <c r="Q35" s="67"/>
      <c r="R35" s="57" t="s">
        <v>14</v>
      </c>
      <c r="S35" s="57" t="s">
        <v>15</v>
      </c>
      <c r="T35" s="57" t="s">
        <v>14</v>
      </c>
      <c r="U35" s="64" t="s">
        <v>15</v>
      </c>
    </row>
    <row r="36" spans="2:21" ht="33" customHeight="1" thickBot="1" x14ac:dyDescent="0.3">
      <c r="B36" s="55" t="s">
        <v>37</v>
      </c>
      <c r="C36" s="56"/>
      <c r="D36" s="71"/>
      <c r="E36" s="19">
        <v>2024</v>
      </c>
      <c r="F36" s="72">
        <v>1.0740000000000001</v>
      </c>
      <c r="O36" s="67"/>
      <c r="P36" s="67"/>
      <c r="Q36" s="67"/>
      <c r="R36" s="58" t="s">
        <v>38</v>
      </c>
      <c r="S36" s="60"/>
      <c r="T36" s="58" t="s">
        <v>39</v>
      </c>
      <c r="U36" s="60"/>
    </row>
    <row r="37" spans="2:21" ht="17.25" customHeight="1" thickBot="1" x14ac:dyDescent="0.3">
      <c r="B37" s="61"/>
      <c r="C37" s="62"/>
      <c r="D37" s="73"/>
      <c r="E37" s="19">
        <v>2025</v>
      </c>
      <c r="F37" s="72">
        <v>1.0609999999999999</v>
      </c>
      <c r="O37" s="57" t="s">
        <v>40</v>
      </c>
      <c r="P37" s="74" t="s">
        <v>41</v>
      </c>
      <c r="Q37" s="57" t="s">
        <v>42</v>
      </c>
      <c r="R37" s="75">
        <v>4014.81</v>
      </c>
      <c r="S37" s="75">
        <v>4014.81</v>
      </c>
      <c r="T37" s="75">
        <v>5703.53</v>
      </c>
      <c r="U37" s="76">
        <v>6436.49</v>
      </c>
    </row>
    <row r="38" spans="2:21" ht="15.75" customHeight="1" x14ac:dyDescent="0.25">
      <c r="B38" s="61"/>
      <c r="C38" s="62"/>
      <c r="D38" s="73"/>
      <c r="E38" s="19">
        <v>2026</v>
      </c>
      <c r="F38" s="72">
        <v>1.0529999999999999</v>
      </c>
      <c r="O38" s="77" t="s">
        <v>43</v>
      </c>
      <c r="P38" s="78" t="s">
        <v>44</v>
      </c>
      <c r="Q38" s="77" t="s">
        <v>42</v>
      </c>
      <c r="R38" s="79">
        <v>5917.92</v>
      </c>
      <c r="S38" s="79">
        <v>5917.92</v>
      </c>
      <c r="T38" s="79">
        <v>7606.64</v>
      </c>
      <c r="U38" s="80">
        <v>8339.6</v>
      </c>
    </row>
    <row r="39" spans="2:21" x14ac:dyDescent="0.25">
      <c r="B39" s="61"/>
      <c r="C39" s="62"/>
      <c r="D39" s="73"/>
      <c r="E39" s="19">
        <v>2027</v>
      </c>
      <c r="F39" s="72">
        <v>1.0449999999999999</v>
      </c>
    </row>
    <row r="40" spans="2:21" x14ac:dyDescent="0.25">
      <c r="B40" s="61"/>
      <c r="C40" s="62"/>
      <c r="D40" s="73"/>
      <c r="E40" s="19">
        <v>2028</v>
      </c>
      <c r="F40" s="72">
        <v>1.0449999999999999</v>
      </c>
    </row>
    <row r="41" spans="2:21" x14ac:dyDescent="0.25">
      <c r="B41" s="61"/>
      <c r="C41" s="62"/>
      <c r="D41" s="73"/>
      <c r="E41" s="19">
        <v>2029</v>
      </c>
      <c r="F41" s="72">
        <v>1.0449999999999999</v>
      </c>
    </row>
    <row r="42" spans="2:21" x14ac:dyDescent="0.25">
      <c r="B42" s="65"/>
      <c r="C42" s="66"/>
      <c r="D42" s="81"/>
      <c r="E42" s="19">
        <v>2030</v>
      </c>
      <c r="F42" s="72">
        <v>1.0449999999999999</v>
      </c>
    </row>
    <row r="43" spans="2:21" x14ac:dyDescent="0.25">
      <c r="B43" s="68" t="s">
        <v>45</v>
      </c>
      <c r="C43" s="69"/>
      <c r="D43" s="69"/>
      <c r="E43" s="70"/>
      <c r="F43" s="20">
        <f>F35*F36*F37*F38*F39</f>
        <v>2208.688772698034</v>
      </c>
    </row>
    <row r="44" spans="2:21" x14ac:dyDescent="0.25">
      <c r="B44" s="68" t="s">
        <v>46</v>
      </c>
      <c r="C44" s="69"/>
      <c r="D44" s="69"/>
      <c r="E44" s="70"/>
      <c r="F44" s="20">
        <f>F43*20%</f>
        <v>441.73775453960684</v>
      </c>
    </row>
    <row r="45" spans="2:21" x14ac:dyDescent="0.25">
      <c r="B45" s="68" t="s">
        <v>47</v>
      </c>
      <c r="C45" s="69"/>
      <c r="D45" s="69"/>
      <c r="E45" s="70"/>
      <c r="F45" s="20">
        <f>F43*1.2</f>
        <v>2650.4265272376406</v>
      </c>
    </row>
    <row r="46" spans="2:21" x14ac:dyDescent="0.25">
      <c r="B46" s="82"/>
      <c r="C46" s="82"/>
      <c r="D46" s="82"/>
      <c r="E46" s="82"/>
      <c r="F46" s="83"/>
    </row>
    <row r="47" spans="2:21" x14ac:dyDescent="0.25">
      <c r="B47" s="82"/>
      <c r="C47" s="82"/>
      <c r="D47" s="82"/>
      <c r="E47" s="82"/>
      <c r="F47" s="83"/>
    </row>
    <row r="55" spans="2:2" x14ac:dyDescent="0.25">
      <c r="B55" s="1" t="s">
        <v>48</v>
      </c>
    </row>
  </sheetData>
  <mergeCells count="36">
    <mergeCell ref="B8:M8"/>
    <mergeCell ref="B10:M10"/>
    <mergeCell ref="B11:M11"/>
    <mergeCell ref="B45:E45"/>
    <mergeCell ref="A4:M4"/>
    <mergeCell ref="B35:E35"/>
    <mergeCell ref="B36:D42"/>
    <mergeCell ref="R36:S36"/>
    <mergeCell ref="T36:U36"/>
    <mergeCell ref="B43:E43"/>
    <mergeCell ref="B44:E44"/>
    <mergeCell ref="O28:W28"/>
    <mergeCell ref="B29:D29"/>
    <mergeCell ref="B30:D30"/>
    <mergeCell ref="O30:R30"/>
    <mergeCell ref="B31:D31"/>
    <mergeCell ref="B32:D34"/>
    <mergeCell ref="R32:U32"/>
    <mergeCell ref="R34:U34"/>
    <mergeCell ref="B19:E19"/>
    <mergeCell ref="B20:E20"/>
    <mergeCell ref="B21:E21"/>
    <mergeCell ref="B22:E22"/>
    <mergeCell ref="F22:M22"/>
    <mergeCell ref="B24:D25"/>
    <mergeCell ref="I24:I34"/>
    <mergeCell ref="B26:D27"/>
    <mergeCell ref="B28:D28"/>
    <mergeCell ref="B14:D15"/>
    <mergeCell ref="F14:M14"/>
    <mergeCell ref="B16:E16"/>
    <mergeCell ref="B17:E17"/>
    <mergeCell ref="B18:E18"/>
    <mergeCell ref="B2:M2"/>
    <mergeCell ref="A5:M5"/>
    <mergeCell ref="A7:M7"/>
  </mergeCells>
  <pageMargins left="0.7" right="0.7" top="0.75" bottom="0.75" header="0.3" footer="0.3"/>
  <pageSetup paperSize="9" scale="54" orientation="portrait" verticalDpi="0" r:id="rId1"/>
  <rowBreaks count="1" manualBreakCount="1">
    <brk id="2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2025-04-21T09:20:45Z</dcterms:created>
  <dcterms:modified xsi:type="dcterms:W3CDTF">2025-04-21T09:48:34Z</dcterms:modified>
</cp:coreProperties>
</file>