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Доработка ИП Минстрой 2026-2030\J2705_1020400747597_84\Расчеты в прогнозныз ценах 2026-2030 (Пр. МЭ №10 от 17.01.19г.)\"/>
    </mc:Choice>
  </mc:AlternateContent>
  <xr:revisionPtr revIDLastSave="0" documentId="13_ncr:1_{0A95D050-50A8-4C4F-BEA4-4E1C2E7D2438}" xr6:coauthVersionLast="47" xr6:coauthVersionMax="47" xr10:uidLastSave="{00000000-0000-0000-0000-000000000000}"/>
  <bookViews>
    <workbookView xWindow="-120" yWindow="-120" windowWidth="29040" windowHeight="15840" xr2:uid="{84358352-F870-4003-8928-4019E77164FF}"/>
  </bookViews>
  <sheets>
    <sheet name="сметный расчёт 2026" sheetId="1" r:id="rId1"/>
    <sheet name="сметный расчёт 2027" sheetId="3" r:id="rId2"/>
    <sheet name="сметный расчёт 2028" sheetId="4" r:id="rId3"/>
    <sheet name="сметный расчёт 2029" sheetId="5" r:id="rId4"/>
    <sheet name="сметный расчёт 2030" sheetId="6" r:id="rId5"/>
  </sheets>
  <definedNames>
    <definedName name="_xlnm.Print_Area" localSheetId="0">'сметный расчёт 2026'!$A$1:$J$31</definedName>
    <definedName name="_xlnm.Print_Area" localSheetId="1">'сметный расчёт 2027'!$A$1:$J$31</definedName>
    <definedName name="_xlnm.Print_Area" localSheetId="2">'сметный расчёт 2028'!$A$1:$J$31</definedName>
    <definedName name="_xlnm.Print_Area" localSheetId="3">'сметный расчёт 2029'!$A$1:$J$31</definedName>
    <definedName name="_xlnm.Print_Area" localSheetId="4">'сметный расчёт 2030'!$A$1:$J$31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6" l="1"/>
  <c r="G18" i="6" s="1"/>
  <c r="G26" i="6" s="1"/>
  <c r="F16" i="5"/>
  <c r="G18" i="5" s="1"/>
  <c r="G26" i="5" s="1"/>
  <c r="F16" i="4"/>
  <c r="G18" i="4" s="1"/>
  <c r="G26" i="4" s="1"/>
  <c r="F16" i="3"/>
  <c r="G18" i="3" s="1"/>
  <c r="G26" i="3" s="1"/>
  <c r="G27" i="6" l="1"/>
  <c r="G28" i="6" s="1"/>
  <c r="G27" i="5"/>
  <c r="G28" i="5" s="1"/>
  <c r="G27" i="4"/>
  <c r="G28" i="4" s="1"/>
  <c r="G27" i="3"/>
  <c r="G28" i="3" s="1"/>
  <c r="F16" i="1"/>
  <c r="G18" i="1" s="1"/>
  <c r="G26" i="1" s="1"/>
  <c r="G27" i="1" s="1"/>
  <c r="G28" i="1" l="1"/>
</calcChain>
</file>

<file path=xl/sharedStrings.xml><?xml version="1.0" encoding="utf-8"?>
<sst xmlns="http://schemas.openxmlformats.org/spreadsheetml/2006/main" count="1345" uniqueCount="192">
  <si>
    <t>Наименование документа</t>
  </si>
  <si>
    <t>тыс. руб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</si>
  <si>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</si>
  <si>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</si>
  <si>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</si>
  <si>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</si>
  <si>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</si>
  <si>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Сметный расчет стоимости реализации инвестиционного проекта</t>
  </si>
  <si>
    <t>Муниципальное унитарное предприятие "Горно-Алтайское городское предприятие электрических сетей"</t>
  </si>
  <si>
    <t xml:space="preserve"> (наименование инвестиционного проекта)</t>
  </si>
  <si>
    <t>(идентификатор инвестиционного проекта)</t>
  </si>
  <si>
    <t>(фирменное наименование субъекта электроэнергетики)</t>
  </si>
  <si>
    <t xml:space="preserve">Коэффициенты перехода (пересчета) от базового УНЦ к уровню УНЦ субъектов Российской Федерации
</t>
  </si>
  <si>
    <t>Количество, шт.</t>
  </si>
  <si>
    <t>Таблица А1. УНЦ ИИК</t>
  </si>
  <si>
    <t>Номер</t>
  </si>
  <si>
    <t>расценок</t>
  </si>
  <si>
    <t>Наименование</t>
  </si>
  <si>
    <t>Измеритель</t>
  </si>
  <si>
    <t>Норматив цены,</t>
  </si>
  <si>
    <t>А1-01</t>
  </si>
  <si>
    <t>Установка однофазного прибора учета в разрыв несущего провода на опоре BЛ 0,4 кВ с неизолированными проводами</t>
  </si>
  <si>
    <t>1 точка учета</t>
  </si>
  <si>
    <t>А1-02</t>
  </si>
  <si>
    <t>Установка однофазного прибора учета в разрыв несущего провода на опоре ВЛ 0,4 кВ с изолированными проводами</t>
  </si>
  <si>
    <t>А1-03</t>
  </si>
  <si>
    <t>Установка однофазного прибора учета в разрыв несущего провода на проводе BЛ к абоненту и подключение к питающей ВЛ 0,4 кВ с неизолированными проводами с учетом провода</t>
  </si>
  <si>
    <t>А1-04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</si>
  <si>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</si>
  <si>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А1-05</t>
  </si>
  <si>
    <t>Установка однофазного прибора учета в разрыв несущего провода на проводе ВЛ к абоненту и подключение к питающей ВЛ 0,4 кВ с неизолированными проводами без учета провода</t>
  </si>
  <si>
    <t>А1-06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</si>
  <si>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без учета провода</t>
  </si>
  <si>
    <t>А1-07</t>
  </si>
  <si>
    <t>Установка трехфазного прибора учета в разрыв несущего провода на опоре ВЛ и подключение к питающей ВЛ 0,4 кВ с неизолированными проводами</t>
  </si>
  <si>
    <t>А1-08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</si>
  <si>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</si>
  <si>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А1-09</t>
  </si>
  <si>
    <t>Установка шкафа с однофазным прибором учета на опоре ВЛ и подключение к питающей ВЛ 0,4 кВ с неизолированными проводами</t>
  </si>
  <si>
    <t>А1-10</t>
  </si>
  <si>
    <t>Установка шкафа с однофазным прибором учета на опоре ВЛ и подключение к питающей ВЛ 0,4 кВ с изолированными проводами</t>
  </si>
  <si>
    <t>А1-11</t>
  </si>
  <si>
    <t>Установка шкафа с однофазным прибором учета на классе напряжения 0,4 кВ на стене здания, сооружения</t>
  </si>
  <si>
    <t>А1-12</t>
  </si>
  <si>
    <t>Установка шкафа с трехфазным прибором учета на опоре ВЛ и подключение к питающей ВЛ 0,4 кВ с неизолированными проводами</t>
  </si>
  <si>
    <t>А1-13</t>
  </si>
  <si>
    <t>Установка шкафа с трехфазным прибором учета на опоре ВЛ и подключение к питающей ВЛ 0,4 кВ с изолированными проводами</t>
  </si>
  <si>
    <t>А1-14</t>
  </si>
  <si>
    <t>Установка шкафа с трехфазным прибором учета на классе напряжения 0,4 кВ на стене здания, сооружения</t>
  </si>
  <si>
    <t>А1-15</t>
  </si>
  <si>
    <t>Установка однофазного прибора учета в распределительном устройстве 0,4 кВ</t>
  </si>
  <si>
    <t>A1-16</t>
  </si>
  <si>
    <t>Установка трехфазного прибора учета в распределительном устройстве 0,4 кВ</t>
  </si>
  <si>
    <t>A1-17</t>
  </si>
  <si>
    <t>Установка шкафа с однофазным прибором учета с организацией связи по последовательному интерфейсу</t>
  </si>
  <si>
    <t>A1-18</t>
  </si>
  <si>
    <t>Установка шкафа с однофазным прибором учета с организацией связи по радио интерфейсу</t>
  </si>
  <si>
    <t>A1-19</t>
  </si>
  <si>
    <t>Установка шкафа с несколькими однофазными приборами учета с организацией связи по последовательному интерфейсу</t>
  </si>
  <si>
    <t>A1-20</t>
  </si>
  <si>
    <t>Установка шкафа с несколькими однофазными приборами учета с организацией связи по радио интерфейсу</t>
  </si>
  <si>
    <t>А1-21</t>
  </si>
  <si>
    <t>Установка однофазного прибора учета в существующем шкафу с организацией связи по последовательному интерфейсу</t>
  </si>
  <si>
    <t>A1-22</t>
  </si>
  <si>
    <t>Установка однофазного прибора учета в существующем шкафу с организацией связи по радио интерфейсу</t>
  </si>
  <si>
    <t>A1-23</t>
  </si>
  <si>
    <t>Установка нескольких однофазных приборов учета в существующем шкафу с организацией связи по последовательному интерфейсу</t>
  </si>
  <si>
    <t>A1-24</t>
  </si>
  <si>
    <t>Установка нескольких однофазных приборов учета в существующем шкафу с организацией связи по радио интерфейсу</t>
  </si>
  <si>
    <t>A1-25</t>
  </si>
  <si>
    <t>Установка шкафа с трехфазными приборами учета с организацией связи по последовательному интерфейсу</t>
  </si>
  <si>
    <t>A1-26</t>
  </si>
  <si>
    <t>Установка шкафа с трехфазными приборами учета с организацией связи по радио интерфейсу</t>
  </si>
  <si>
    <t>A1-27</t>
  </si>
  <si>
    <t>Установка шкафа с несколькими трехфазными приборами учета с организацией связи по последовательному интерфейсу</t>
  </si>
  <si>
    <t>A1-28</t>
  </si>
  <si>
    <t>Установка шкафа с несколькими трехфазными приборами учета с организацией связи по радио интерфейсу</t>
  </si>
  <si>
    <t>A1-29</t>
  </si>
  <si>
    <t>Установка трехфазного прибора учета в существующем шкафу с организацией связи по последовательному интерфейсу</t>
  </si>
  <si>
    <t>A1-30</t>
  </si>
  <si>
    <t>Установка трехфазного прибора учета в существующем шкафу с организацией связи по радио интерфейсу</t>
  </si>
  <si>
    <t>A1-31</t>
  </si>
  <si>
    <t>Установка нескольких трехфазных приборов учета в существующем шкафу с организацией связи по последовательному интерфейсу</t>
  </si>
  <si>
    <t>A1-32</t>
  </si>
  <si>
    <t>Установка нескольких трехфазных приборов учета в существующем шкафу с организацией связи по радио интерфейсу</t>
  </si>
  <si>
    <t>A1-33</t>
  </si>
  <si>
    <t>Установка трехфазного прибора учета трансформаторного включения с ТТ в распределительном устройстве 0,4 кВ.</t>
  </si>
  <si>
    <t>A1-34</t>
  </si>
  <si>
    <t>Установка шкафа с трехфазным прибором учета трансформаторного включения с ТТ на опоре</t>
  </si>
  <si>
    <t>A1-35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</si>
  <si>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</si>
  <si>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A1-36</t>
  </si>
  <si>
    <t>Установка пункта коммерческого учета электрической энергии класса напряжения 6 - 15 кВ на опоре ВЛ</t>
  </si>
  <si>
    <t>A1-37</t>
  </si>
  <si>
    <t>Установка пункта коммерческого учета электрической энергии класса напряжения 6 - 15 кВ на опоре ВЛ с выносными датчиками тока и напряжения</t>
  </si>
  <si>
    <t>A1-38</t>
  </si>
  <si>
    <t>Установка пункта коммерческого учета электрической энергии класса напряжения 6 - 15 кВ на проводах ВЛ</t>
  </si>
  <si>
    <t>A1-39</t>
  </si>
  <si>
    <t>Установка пункта коммерческого учета электрической энергии класса напряжения 20 - 35 кВ на опоре ВЛ</t>
  </si>
  <si>
    <t>A1-40</t>
  </si>
  <si>
    <t>Установка пункта коммерческого учета электрической энергии класса напряжения 20 - 35 кВ на опоре ВЛ с выносными датчиками тока и напряжения</t>
  </si>
  <si>
    <t>A1-41</t>
  </si>
  <si>
    <t>Установка пункта коммерческого учета электрической энергии класса напряжения 20 - 35 кВ на проводах ВЛ</t>
  </si>
  <si>
    <t>A1-42</t>
  </si>
  <si>
    <t>Установка пункта коммерческого учета электрической энергии класса напряжения 110 кВ</t>
  </si>
  <si>
    <t>A1-43</t>
  </si>
  <si>
    <t>Установка шкафа с трехфазным прибором учета непосредственного включения в шкафу в распределительном устройстве 0,4 кВ ТП (СП, РП, РТП) 6-20 кВ, ПС 35 -750 кВ</t>
  </si>
  <si>
    <t>A1-44</t>
  </si>
  <si>
    <t>Установка трехфазного прибора учета трансформаторного включения в шкафу в ТП (СП, РП, РТП) 6 - 20 кВ с передачей данных в ИВКЭ</t>
  </si>
  <si>
    <t>A1-45</t>
  </si>
  <si>
    <t>Установка трехфазного прибора учета трансформаторного включения в шкафу в ТП (СП, РП, РТП) 6 - 20 кВ с передачей данных в информационно вычислительный комплекс</t>
  </si>
  <si>
    <t>А1-46</t>
  </si>
  <si>
    <t>Установка трехфазного прибора учета трансформаторного включения в шкафу учета с ТТ и ТН (без догрузочных резисторов)</t>
  </si>
  <si>
    <t>А1-47</t>
  </si>
  <si>
    <t>Установка шкафа с трехфазным прибором учета трансформаторного включения с ТТ и ТН (с догрузочными резисторами)</t>
  </si>
  <si>
    <t>А1-48</t>
  </si>
  <si>
    <t>Установка шкафа с трехфазным прибором учета трансформаторного включения в ячейке распределительного устройства с ТТ и ТН (без догрузочных резисторов)</t>
  </si>
  <si>
    <t>А1-49</t>
  </si>
  <si>
    <t>Установка шкафа с трехфазным прибором учета трансформаторного включения в ячейке распределительного устройства с ТТ и ТН (с догрузочными резисторами)</t>
  </si>
  <si>
    <t>А1-50</t>
  </si>
  <si>
    <t>Установка шкафа с трехфазным прибором учета непосредственного включения в ячейке распределительного устройства (с выносными датчиками тока и напряжения)</t>
  </si>
  <si>
    <t>А1-51</t>
  </si>
  <si>
    <t>Установка шкафа с трехфазным прибором учета на классе напряжения 6 - 35 кВ (ячейки закрытого исполнения) для ПС 35 - 750 кВ</t>
  </si>
  <si>
    <t>А1-52</t>
  </si>
  <si>
    <t>Установка шкафа с трехфазным прибором учета на классе напряжения 35 - 110 кВ (ячейки открытого исполнения) для ПС 35 - 110 кВ</t>
  </si>
  <si>
    <t>А1-53</t>
  </si>
  <si>
    <t>Установка шкафа с трехфазным прибором учета на классе напряжения 110 кВ (ячейки открытого исполнения) для ПС 220 кВ</t>
  </si>
  <si>
    <t>А1-54</t>
  </si>
  <si>
    <t>Установка шкафа с трехфазным прибором учета на классе напряжения 110 кВ (ячейки открытого исполнения) для ПС 330 - 750 кВ</t>
  </si>
  <si>
    <t>А1-55</t>
  </si>
  <si>
    <t>Установка шкафа с трехфазным прибором учета на классе напряжения 220 кВ (ячейки открытого исполнения) для ПС 220 кВ</t>
  </si>
  <si>
    <t>А1-56</t>
  </si>
  <si>
    <t>Установка шкафа с трехфазным прибором учета на классе напряжения 220 кВ (ячейки открытого исполнения) для ПС 330 - 750 кВ</t>
  </si>
  <si>
    <t>A1-57</t>
  </si>
  <si>
    <t>Установка шкафа с трехфазным прибором учета на классе напряжения 330 - 750 кВ (ячейки открытого исполнения) для ПС 330-750кВ</t>
  </si>
  <si>
    <t>A1-58</t>
  </si>
  <si>
    <t>Установка шкафа учета с трехфазными счетчиками полукосвенного включения в распределительном устройстве 0,4 кВ в ТП (СП, РП, РТП) 6-20 кВ, ПС 35 - 750 кВ</t>
  </si>
  <si>
    <t>A1-59</t>
  </si>
  <si>
    <t>Организация однофазного ввода от прибора учета, установленного в разрыв несущего провода на опоре ВЛ, к потребителю</t>
  </si>
  <si>
    <t>A1-60</t>
  </si>
  <si>
    <t>Организация однофазного ввода от питающей ВЛ с неизолированными проводами к потребителю, для установки прибора учета в разрыв несущего провода на данном вводе</t>
  </si>
  <si>
    <t>A1-61</t>
  </si>
  <si>
    <t>Организация однофазного ввода от питающей ВЛ с изолированными проводами для установки прибора учета в разрыв несущего провода на данном вводе</t>
  </si>
  <si>
    <t>A1-62</t>
  </si>
  <si>
    <t>Организация однофазного ввода к потребителю от шкафа учета, устанавливаемого на опоре ВЛ</t>
  </si>
  <si>
    <t>A1-63</t>
  </si>
  <si>
    <t>Организация трехфазного ввода от прибора учета, установленного в разрыв несущего провода на опоре ВЛ, к потребителю</t>
  </si>
  <si>
    <t>A1-64</t>
  </si>
  <si>
    <t>Организация трехфазного ввода от шкафа учета, устанавливаемого на опоре ВЛ, к потребителю</t>
  </si>
  <si>
    <t>A1-65</t>
  </si>
  <si>
    <t>Организация однофазного ввода от опоры ВЛ с неизолированными проводами до шкафа учета, устанавливаемого на стене здания, сооружения</t>
  </si>
  <si>
    <t>A1-66</t>
  </si>
  <si>
    <t>Организация однофазного ввода от опоры BЛ с и золированными проводами до шкафа учета, устанавливаемого на стене здания, сооружения</t>
  </si>
  <si>
    <t>A1-67</t>
  </si>
  <si>
    <t>Организация трехфазного ввода от опоры ВЛ с неизолированными проводами до шкафа учета, устанавливаемого на стене здания, сооружения</t>
  </si>
  <si>
    <t>A1-68</t>
  </si>
  <si>
    <t>Организация трехфазного ввода от опоры ВЛ с изолированными проводами до шкафа учета, устанавливаемого на стене здания, сооружения</t>
  </si>
  <si>
    <t>A1-69</t>
  </si>
  <si>
    <t>Организация однофазного ввода к потребителю в многоквартирном доме</t>
  </si>
  <si>
    <t>A1-70</t>
  </si>
  <si>
    <t>Организация трехфазного ввода к потребителю в многоквартирном доме</t>
  </si>
  <si>
    <t>А1-71</t>
  </si>
  <si>
    <t>Прокладка силовых цепей в трубе гофрированной, для резервного питания счетчиков</t>
  </si>
  <si>
    <t>А1-72</t>
  </si>
  <si>
    <t>Прокладка силовых цепей в существующих кабельных лотках, каналах и конструкциях, для резервного питания счетчиков</t>
  </si>
  <si>
    <t>А1-73</t>
  </si>
  <si>
    <t>Организация прокладки кабеля типа медная витая пара в трубе гофрированной, для организации связи на основе последовательного интерфейса</t>
  </si>
  <si>
    <t>1 погонный метр</t>
  </si>
  <si>
    <t>А1-74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</si>
  <si>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последовательного интерфейса</t>
  </si>
  <si>
    <t>А1-75</t>
  </si>
  <si>
    <t>Организация прокладки кабеля типа медная витая пара в трубе гофрированной, для организации связи на основе локальной компьютерной сети</t>
  </si>
  <si>
    <t>А1-76</t>
  </si>
  <si>
    <t>Организация прокладки кабеля типа медная витая пара в существующих кабельных лотках, каналах и конструкциях, для организации связи на основе локальной компьютерной сети</t>
  </si>
  <si>
    <t>А1-77</t>
  </si>
  <si>
    <t>Установка программно-технического комплекса системы мониторинга и управления качеством электрической энергии</t>
  </si>
  <si>
    <t>А1-78</t>
  </si>
  <si>
    <t>Установка автоматизированного рабочего места АИИС КУЭ на ПС 35 - 750 кВ (без прикладного ПО)</t>
  </si>
  <si>
    <t>А1-79</t>
  </si>
  <si>
    <t>Установка трехфазного прибора учета полукосвенного включения без замены ТТ на классе напряжения 6-10 кВ</t>
  </si>
  <si>
    <t>А1-80</t>
  </si>
  <si>
    <t>Установка или замена ТТ 0,4 кВ</t>
  </si>
  <si>
    <t>А1-81</t>
  </si>
  <si>
    <t>Установка трехфазного прибора учета полукосвенного включения с установкой ТТ в распределительном устройстве 0,4 кВ</t>
  </si>
  <si>
    <t>УНЦ Система учета электрической энергии (мощности), АИИС КУЭ, ПКУ, технический учет электрической энергии (Приказ Министерства Энергерики РФ от 26 февраля 2024 г. N 131, таб. А1, тыс. руб</t>
  </si>
  <si>
    <t>Год реализации 2026</t>
  </si>
  <si>
    <t>Год реализации 2027</t>
  </si>
  <si>
    <t>Год реализации 2028</t>
  </si>
  <si>
    <t>Год реализации 2029</t>
  </si>
  <si>
    <t>Год реализации 2030</t>
  </si>
  <si>
    <t>P_2602_ГОРСЕТЬ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</si>
  <si>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трехфазный (прямого включения)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</si>
</sst>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rgb="FF22272F"/>
      <name val="PT Serif"/>
      <family val="1"/>
      <charset val="204"/>
    </font>
    <font>
      <b/>
      <sz val="11"/>
      <color rgb="FF22272F"/>
      <name val="PT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 inden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 indent="1"/>
    </xf>
    <xf numFmtId="0" fontId="9" fillId="2" borderId="15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BDD5-4E6A-4741-BBEE-9370890F201D}">
  <dimension ref="A1:S98"/>
  <sheetViews>
    <sheetView tabSelected="1" view="pageBreakPreview" topLeftCell="A7" zoomScale="115" zoomScaleNormal="100" zoomScaleSheetLayoutView="115" workbookViewId="0">
      <selection activeCell="F15" sqref="F15:G15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185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190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52.5" customHeight="1" x14ac:dyDescent="0.25">
      <c r="B10" s="26" t="s">
        <v>191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49.19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88.0501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325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28616.282500000001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</f>
        <v>34336.913227150362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6867.3826454300724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41204.295872580435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O14:O15"/>
    <mergeCell ref="P14:P15"/>
    <mergeCell ref="C28:F28"/>
    <mergeCell ref="C16:E16"/>
    <mergeCell ref="F16:G16"/>
    <mergeCell ref="C17:E17"/>
    <mergeCell ref="F17:G17"/>
    <mergeCell ref="C18:F18"/>
    <mergeCell ref="C19:E25"/>
    <mergeCell ref="C26:F26"/>
    <mergeCell ref="C27:F27"/>
    <mergeCell ref="C13:E13"/>
    <mergeCell ref="F13:G13"/>
    <mergeCell ref="C14:E14"/>
    <mergeCell ref="F14:G14"/>
    <mergeCell ref="C15:E15"/>
    <mergeCell ref="F15:G15"/>
    <mergeCell ref="N12:Q12"/>
    <mergeCell ref="C1:I1"/>
    <mergeCell ref="C2:I2"/>
    <mergeCell ref="A4:I4"/>
    <mergeCell ref="B10:I10"/>
    <mergeCell ref="C11:I11"/>
    <mergeCell ref="C8:H8"/>
    <mergeCell ref="A5:J5"/>
    <mergeCell ref="A7:J7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BDE46-A356-4D0A-996F-3469A21D50EC}">
  <dimension ref="A1:S98"/>
  <sheetViews>
    <sheetView view="pageBreakPreview" zoomScale="115" zoomScaleNormal="100" zoomScaleSheetLayoutView="115" workbookViewId="0">
      <selection activeCell="F15" sqref="F15:G15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186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190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9.5" customHeight="1" x14ac:dyDescent="0.25">
      <c r="B10" s="26" t="s">
        <v>191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49.19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88.0501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325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28616.282500000001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</f>
        <v>35882.074322372129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7176.4148644744255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43058.489186846557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F47C7-1461-4A36-8E07-4087003A993B}">
  <dimension ref="A1:S98"/>
  <sheetViews>
    <sheetView view="pageBreakPreview" zoomScale="115" zoomScaleNormal="100" zoomScaleSheetLayoutView="115" workbookViewId="0">
      <selection activeCell="F15" sqref="F15:G15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187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190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191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49.19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88.0501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325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28616.282500000001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</f>
        <v>37496.76766687887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7499.3535333757745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44996.121200254645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697E-F587-45D1-BF76-327750DBEE96}">
  <dimension ref="A1:S98"/>
  <sheetViews>
    <sheetView view="pageBreakPreview" zoomScale="115" zoomScaleNormal="100" zoomScaleSheetLayoutView="115" workbookViewId="0">
      <selection activeCell="F15" sqref="F15:G15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188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190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191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49.19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88.0501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325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28616.282500000001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G18*G19*G20*G21*G22*G23*G24</f>
        <v>39184.122211888418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7836.8244423776841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47020.946654266103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0420-BB06-4F35-992A-040562096027}">
  <dimension ref="A1:S98"/>
  <sheetViews>
    <sheetView view="pageBreakPreview" topLeftCell="A4" zoomScale="115" zoomScaleNormal="100" zoomScaleSheetLayoutView="115" workbookViewId="0">
      <selection activeCell="F12" sqref="F12"/>
    </sheetView>
  </sheetViews>
  <sheetFormatPr defaultColWidth="9" defaultRowHeight="15" x14ac:dyDescent="0.25"/>
  <cols>
    <col min="1" max="1" width="2.140625" style="1" customWidth="1"/>
    <col min="2" max="2" width="9.140625" style="1" customWidth="1"/>
    <col min="3" max="3" width="23.5703125" style="1" customWidth="1"/>
    <col min="4" max="4" width="9.140625" style="1" customWidth="1"/>
    <col min="5" max="5" width="9" style="1"/>
    <col min="6" max="6" width="9.140625" style="1" customWidth="1"/>
    <col min="7" max="7" width="10.28515625" style="1" customWidth="1"/>
    <col min="8" max="9" width="9" style="1"/>
    <col min="10" max="10" width="5.5703125" style="1" customWidth="1"/>
    <col min="11" max="13" width="9" style="1"/>
    <col min="14" max="14" width="12.140625" style="19" customWidth="1"/>
    <col min="15" max="15" width="59.7109375" style="19" customWidth="1"/>
    <col min="16" max="16" width="9" style="19"/>
    <col min="17" max="17" width="16" style="19" customWidth="1"/>
    <col min="18" max="18" width="11.5703125" style="19" customWidth="1"/>
    <col min="19" max="19" width="9" style="19"/>
    <col min="20" max="20" width="9" style="1"/>
    <col min="21" max="21" width="12.42578125" style="1" customWidth="1"/>
    <col min="22" max="16384" width="9" style="1"/>
  </cols>
  <sheetData>
    <row r="1" spans="1:18" ht="15.75" x14ac:dyDescent="0.25">
      <c r="C1" s="23" t="s">
        <v>189</v>
      </c>
      <c r="D1" s="23"/>
      <c r="E1" s="23"/>
      <c r="F1" s="23"/>
      <c r="G1" s="23"/>
      <c r="H1" s="23"/>
      <c r="I1" s="23"/>
      <c r="J1" s="2"/>
    </row>
    <row r="2" spans="1:18" ht="18.75" x14ac:dyDescent="0.3">
      <c r="C2" s="24" t="s">
        <v>7</v>
      </c>
      <c r="D2" s="24"/>
      <c r="E2" s="24"/>
      <c r="F2" s="24"/>
      <c r="G2" s="24"/>
      <c r="H2" s="24"/>
      <c r="I2" s="24"/>
    </row>
    <row r="4" spans="1:18" x14ac:dyDescent="0.25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3"/>
    </row>
    <row r="5" spans="1:18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</row>
    <row r="7" spans="1:18" x14ac:dyDescent="0.25">
      <c r="A7" s="29" t="s">
        <v>190</v>
      </c>
      <c r="B7" s="29"/>
      <c r="C7" s="29"/>
      <c r="D7" s="29"/>
      <c r="E7" s="29"/>
      <c r="F7" s="29"/>
      <c r="G7" s="29"/>
      <c r="H7" s="29"/>
      <c r="I7" s="29"/>
      <c r="J7" s="29"/>
    </row>
    <row r="8" spans="1:18" x14ac:dyDescent="0.25">
      <c r="C8" s="27" t="s">
        <v>10</v>
      </c>
      <c r="D8" s="27"/>
      <c r="E8" s="27"/>
      <c r="F8" s="27"/>
      <c r="G8" s="27"/>
      <c r="H8" s="27"/>
    </row>
    <row r="10" spans="1:18" ht="40.5" customHeight="1" x14ac:dyDescent="0.25">
      <c r="B10" s="26" t="s">
        <v>191</v>
      </c>
      <c r="C10" s="26"/>
      <c r="D10" s="26"/>
      <c r="E10" s="26"/>
      <c r="F10" s="26"/>
      <c r="G10" s="26"/>
      <c r="H10" s="26"/>
      <c r="I10" s="26"/>
      <c r="J10" s="4"/>
    </row>
    <row r="11" spans="1:18" x14ac:dyDescent="0.25">
      <c r="C11" s="27" t="s">
        <v>9</v>
      </c>
      <c r="D11" s="28"/>
      <c r="E11" s="28"/>
      <c r="F11" s="28"/>
      <c r="G11" s="28"/>
      <c r="H11" s="28"/>
      <c r="I11" s="28"/>
    </row>
    <row r="12" spans="1:18" ht="16.5" x14ac:dyDescent="0.25">
      <c r="B12" s="4"/>
      <c r="C12" s="4"/>
      <c r="D12" s="4"/>
      <c r="E12" s="4"/>
      <c r="F12" s="4"/>
      <c r="G12" s="4"/>
      <c r="H12" s="4"/>
      <c r="J12" s="4"/>
      <c r="N12" s="22" t="s">
        <v>14</v>
      </c>
      <c r="O12" s="22"/>
      <c r="P12" s="22"/>
      <c r="Q12" s="22"/>
    </row>
    <row r="13" spans="1:18" ht="16.5" thickBot="1" x14ac:dyDescent="0.3">
      <c r="C13" s="30" t="s">
        <v>0</v>
      </c>
      <c r="D13" s="30"/>
      <c r="E13" s="30"/>
      <c r="F13" s="31"/>
      <c r="G13" s="32"/>
      <c r="N13"/>
      <c r="O13"/>
      <c r="P13"/>
      <c r="Q13"/>
    </row>
    <row r="14" spans="1:18" ht="76.5" customHeight="1" x14ac:dyDescent="0.25">
      <c r="C14" s="33" t="s">
        <v>184</v>
      </c>
      <c r="D14" s="34"/>
      <c r="E14" s="34"/>
      <c r="F14" s="35">
        <v>49.19</v>
      </c>
      <c r="G14" s="36"/>
      <c r="N14" s="8" t="s">
        <v>15</v>
      </c>
      <c r="O14" s="55" t="s">
        <v>17</v>
      </c>
      <c r="P14" s="55" t="s">
        <v>18</v>
      </c>
      <c r="Q14" s="10" t="s">
        <v>19</v>
      </c>
    </row>
    <row r="15" spans="1:18" ht="17.25" thickBot="1" x14ac:dyDescent="0.3">
      <c r="C15" s="37" t="s">
        <v>12</v>
      </c>
      <c r="D15" s="38"/>
      <c r="E15" s="39"/>
      <c r="F15" s="40">
        <v>1.79</v>
      </c>
      <c r="G15" s="41"/>
      <c r="N15" s="9" t="s">
        <v>16</v>
      </c>
      <c r="O15" s="56"/>
      <c r="P15" s="56"/>
      <c r="Q15" s="11" t="s">
        <v>1</v>
      </c>
      <c r="R15" s="20"/>
    </row>
    <row r="16" spans="1:18" ht="50.25" thickBot="1" x14ac:dyDescent="0.3">
      <c r="C16" s="45" t="s">
        <v>1</v>
      </c>
      <c r="D16" s="46"/>
      <c r="E16" s="46"/>
      <c r="F16" s="47">
        <f>F14*F15</f>
        <v>88.0501</v>
      </c>
      <c r="G16" s="47"/>
      <c r="N16" s="8" t="s">
        <v>20</v>
      </c>
      <c r="O16" s="12" t="s">
        <v>21</v>
      </c>
      <c r="P16" s="8" t="s">
        <v>22</v>
      </c>
      <c r="Q16" s="10">
        <v>55.39</v>
      </c>
      <c r="R16" s="21"/>
    </row>
    <row r="17" spans="3:18" ht="50.25" thickBot="1" x14ac:dyDescent="0.3">
      <c r="C17" s="48" t="s">
        <v>13</v>
      </c>
      <c r="D17" s="34"/>
      <c r="E17" s="34"/>
      <c r="F17" s="40">
        <v>325</v>
      </c>
      <c r="G17" s="41"/>
      <c r="N17" s="13" t="s">
        <v>23</v>
      </c>
      <c r="O17" s="14" t="s">
        <v>24</v>
      </c>
      <c r="P17" s="13" t="s">
        <v>22</v>
      </c>
      <c r="Q17" s="15">
        <v>57.24</v>
      </c>
      <c r="R17" s="21"/>
    </row>
    <row r="18" spans="3:18" ht="66.75" thickBot="1" x14ac:dyDescent="0.3">
      <c r="C18" s="42" t="s">
        <v>1</v>
      </c>
      <c r="D18" s="43"/>
      <c r="E18" s="43"/>
      <c r="F18" s="44"/>
      <c r="G18" s="6">
        <f>F17*F16</f>
        <v>28616.282500000001</v>
      </c>
      <c r="N18" s="8" t="s">
        <v>25</v>
      </c>
      <c r="O18" s="12" t="s">
        <v>26</v>
      </c>
      <c r="P18" s="8" t="s">
        <v>22</v>
      </c>
      <c r="Q18" s="10">
        <v>55.39</v>
      </c>
      <c r="R18" s="21"/>
    </row>
    <row r="19" spans="3:18" ht="66.75" thickBot="1" x14ac:dyDescent="0.3">
      <c r="C19" s="49" t="s">
        <v>2</v>
      </c>
      <c r="D19" s="50"/>
      <c r="E19" s="50"/>
      <c r="F19" s="5">
        <v>2024</v>
      </c>
      <c r="G19" s="7">
        <v>1.0740000000000001</v>
      </c>
      <c r="N19" s="8" t="s">
        <v>27</v>
      </c>
      <c r="O19" s="12" t="s">
        <v>28</v>
      </c>
      <c r="P19" s="8" t="s">
        <v>22</v>
      </c>
      <c r="Q19" s="10">
        <v>56.25</v>
      </c>
      <c r="R19" s="21"/>
    </row>
    <row r="20" spans="3:18" ht="66.75" thickBot="1" x14ac:dyDescent="0.3">
      <c r="C20" s="51"/>
      <c r="D20" s="52"/>
      <c r="E20" s="52"/>
      <c r="F20" s="5">
        <v>2025</v>
      </c>
      <c r="G20" s="7">
        <v>1.0609999999999999</v>
      </c>
      <c r="N20" s="8" t="s">
        <v>29</v>
      </c>
      <c r="O20" s="12" t="s">
        <v>30</v>
      </c>
      <c r="P20" s="8" t="s">
        <v>22</v>
      </c>
      <c r="Q20" s="10">
        <v>54.02</v>
      </c>
      <c r="R20" s="21"/>
    </row>
    <row r="21" spans="3:18" ht="66.75" thickBot="1" x14ac:dyDescent="0.3">
      <c r="C21" s="51"/>
      <c r="D21" s="52"/>
      <c r="E21" s="52"/>
      <c r="F21" s="5">
        <v>2026</v>
      </c>
      <c r="G21" s="7">
        <v>1.0529999999999999</v>
      </c>
      <c r="N21" s="8" t="s">
        <v>31</v>
      </c>
      <c r="O21" s="12" t="s">
        <v>32</v>
      </c>
      <c r="P21" s="8" t="s">
        <v>22</v>
      </c>
      <c r="Q21" s="10">
        <v>54.02</v>
      </c>
      <c r="R21" s="21"/>
    </row>
    <row r="22" spans="3:18" ht="50.25" thickBot="1" x14ac:dyDescent="0.3">
      <c r="C22" s="51"/>
      <c r="D22" s="52"/>
      <c r="E22" s="52"/>
      <c r="F22" s="5">
        <v>2027</v>
      </c>
      <c r="G22" s="7">
        <v>1.0449999999999999</v>
      </c>
      <c r="N22" s="8" t="s">
        <v>33</v>
      </c>
      <c r="O22" s="12" t="s">
        <v>34</v>
      </c>
      <c r="P22" s="8" t="s">
        <v>22</v>
      </c>
      <c r="Q22" s="10">
        <v>59.4</v>
      </c>
      <c r="R22" s="21"/>
    </row>
    <row r="23" spans="3:18" ht="50.25" thickBot="1" x14ac:dyDescent="0.3">
      <c r="C23" s="51"/>
      <c r="D23" s="52"/>
      <c r="E23" s="52"/>
      <c r="F23" s="5">
        <v>2028</v>
      </c>
      <c r="G23" s="7">
        <v>1.0449999999999999</v>
      </c>
      <c r="N23" s="8" t="s">
        <v>35</v>
      </c>
      <c r="O23" s="12" t="s">
        <v>36</v>
      </c>
      <c r="P23" s="8" t="s">
        <v>22</v>
      </c>
      <c r="Q23" s="10">
        <v>62.16</v>
      </c>
      <c r="R23" s="21"/>
    </row>
    <row r="24" spans="3:18" ht="50.25" thickBot="1" x14ac:dyDescent="0.3">
      <c r="C24" s="51"/>
      <c r="D24" s="52"/>
      <c r="E24" s="52"/>
      <c r="F24" s="5">
        <v>2029</v>
      </c>
      <c r="G24" s="7">
        <v>1.0449999999999999</v>
      </c>
      <c r="N24" s="8" t="s">
        <v>37</v>
      </c>
      <c r="O24" s="12" t="s">
        <v>38</v>
      </c>
      <c r="P24" s="8" t="s">
        <v>22</v>
      </c>
      <c r="Q24" s="10">
        <v>56.13</v>
      </c>
    </row>
    <row r="25" spans="3:18" ht="50.25" thickBot="1" x14ac:dyDescent="0.3">
      <c r="C25" s="53"/>
      <c r="D25" s="54"/>
      <c r="E25" s="54"/>
      <c r="F25" s="5">
        <v>2030</v>
      </c>
      <c r="G25" s="7">
        <v>1.0449999999999999</v>
      </c>
      <c r="N25" s="8" t="s">
        <v>39</v>
      </c>
      <c r="O25" s="12" t="s">
        <v>40</v>
      </c>
      <c r="P25" s="8" t="s">
        <v>22</v>
      </c>
      <c r="Q25" s="10">
        <v>55.25</v>
      </c>
    </row>
    <row r="26" spans="3:18" ht="33.75" thickBot="1" x14ac:dyDescent="0.3">
      <c r="C26" s="42" t="s">
        <v>3</v>
      </c>
      <c r="D26" s="43"/>
      <c r="E26" s="43"/>
      <c r="F26" s="44"/>
      <c r="G26" s="6">
        <f>G18*G19*G20*G21*G22*G23*G24</f>
        <v>39184.122211888418</v>
      </c>
      <c r="N26" s="8" t="s">
        <v>41</v>
      </c>
      <c r="O26" s="12" t="s">
        <v>42</v>
      </c>
      <c r="P26" s="8" t="s">
        <v>22</v>
      </c>
      <c r="Q26" s="10">
        <v>43</v>
      </c>
    </row>
    <row r="27" spans="3:18" ht="50.25" thickBot="1" x14ac:dyDescent="0.3">
      <c r="C27" s="42" t="s">
        <v>4</v>
      </c>
      <c r="D27" s="43"/>
      <c r="E27" s="43"/>
      <c r="F27" s="44"/>
      <c r="G27" s="6">
        <f>G26*20/100</f>
        <v>7836.8244423776841</v>
      </c>
      <c r="N27" s="8" t="s">
        <v>43</v>
      </c>
      <c r="O27" s="12" t="s">
        <v>44</v>
      </c>
      <c r="P27" s="8" t="s">
        <v>22</v>
      </c>
      <c r="Q27" s="10">
        <v>61.77</v>
      </c>
    </row>
    <row r="28" spans="3:18" ht="50.25" thickBot="1" x14ac:dyDescent="0.3">
      <c r="C28" s="42" t="s">
        <v>5</v>
      </c>
      <c r="D28" s="43"/>
      <c r="E28" s="43"/>
      <c r="F28" s="44"/>
      <c r="G28" s="6">
        <f>G26+G27</f>
        <v>47020.946654266103</v>
      </c>
      <c r="N28" s="8" t="s">
        <v>45</v>
      </c>
      <c r="O28" s="12" t="s">
        <v>46</v>
      </c>
      <c r="P28" s="8" t="s">
        <v>22</v>
      </c>
      <c r="Q28" s="10">
        <v>60.16</v>
      </c>
    </row>
    <row r="29" spans="3:18" ht="33.75" thickBot="1" x14ac:dyDescent="0.3">
      <c r="N29" s="8" t="s">
        <v>47</v>
      </c>
      <c r="O29" s="12" t="s">
        <v>48</v>
      </c>
      <c r="P29" s="8" t="s">
        <v>22</v>
      </c>
      <c r="Q29" s="10">
        <v>49.19</v>
      </c>
    </row>
    <row r="30" spans="3:18" ht="33.75" thickBot="1" x14ac:dyDescent="0.3">
      <c r="C30" s="1" t="s">
        <v>6</v>
      </c>
      <c r="N30" s="13" t="s">
        <v>49</v>
      </c>
      <c r="O30" s="14" t="s">
        <v>50</v>
      </c>
      <c r="P30" s="13" t="s">
        <v>22</v>
      </c>
      <c r="Q30" s="15">
        <v>45.31</v>
      </c>
    </row>
    <row r="31" spans="3:18" ht="33.75" thickBot="1" x14ac:dyDescent="0.3">
      <c r="N31" s="8" t="s">
        <v>51</v>
      </c>
      <c r="O31" s="12" t="s">
        <v>52</v>
      </c>
      <c r="P31" s="8" t="s">
        <v>22</v>
      </c>
      <c r="Q31" s="10">
        <v>48.65</v>
      </c>
    </row>
    <row r="32" spans="3:18" ht="33.75" thickBot="1" x14ac:dyDescent="0.3">
      <c r="N32" s="8" t="s">
        <v>53</v>
      </c>
      <c r="O32" s="12" t="s">
        <v>54</v>
      </c>
      <c r="P32" s="8" t="s">
        <v>22</v>
      </c>
      <c r="Q32" s="10">
        <v>42.98</v>
      </c>
    </row>
    <row r="33" spans="14:17" ht="33.75" thickBot="1" x14ac:dyDescent="0.3">
      <c r="N33" s="8" t="s">
        <v>55</v>
      </c>
      <c r="O33" s="12" t="s">
        <v>56</v>
      </c>
      <c r="P33" s="8" t="s">
        <v>22</v>
      </c>
      <c r="Q33" s="10">
        <v>41.93</v>
      </c>
    </row>
    <row r="34" spans="14:17" ht="50.25" thickBot="1" x14ac:dyDescent="0.3">
      <c r="N34" s="8" t="s">
        <v>57</v>
      </c>
      <c r="O34" s="12" t="s">
        <v>58</v>
      </c>
      <c r="P34" s="8" t="s">
        <v>22</v>
      </c>
      <c r="Q34" s="10">
        <v>42.8</v>
      </c>
    </row>
    <row r="35" spans="14:17" ht="50.25" thickBot="1" x14ac:dyDescent="0.3">
      <c r="N35" s="8" t="s">
        <v>59</v>
      </c>
      <c r="O35" s="12" t="s">
        <v>60</v>
      </c>
      <c r="P35" s="8" t="s">
        <v>22</v>
      </c>
      <c r="Q35" s="10">
        <v>42.36</v>
      </c>
    </row>
    <row r="36" spans="14:17" ht="50.25" thickBot="1" x14ac:dyDescent="0.3">
      <c r="N36" s="8" t="s">
        <v>61</v>
      </c>
      <c r="O36" s="12" t="s">
        <v>62</v>
      </c>
      <c r="P36" s="8" t="s">
        <v>22</v>
      </c>
      <c r="Q36" s="10">
        <v>58.02</v>
      </c>
    </row>
    <row r="37" spans="14:17" ht="33.75" thickBot="1" x14ac:dyDescent="0.3">
      <c r="N37" s="8" t="s">
        <v>63</v>
      </c>
      <c r="O37" s="12" t="s">
        <v>64</v>
      </c>
      <c r="P37" s="8" t="s">
        <v>22</v>
      </c>
      <c r="Q37" s="10">
        <v>46.65</v>
      </c>
    </row>
    <row r="38" spans="14:17" ht="50.25" thickBot="1" x14ac:dyDescent="0.3">
      <c r="N38" s="8" t="s">
        <v>65</v>
      </c>
      <c r="O38" s="12" t="s">
        <v>66</v>
      </c>
      <c r="P38" s="8" t="s">
        <v>22</v>
      </c>
      <c r="Q38" s="10">
        <v>78.09</v>
      </c>
    </row>
    <row r="39" spans="14:17" ht="50.25" thickBot="1" x14ac:dyDescent="0.3">
      <c r="N39" s="8" t="s">
        <v>67</v>
      </c>
      <c r="O39" s="12" t="s">
        <v>68</v>
      </c>
      <c r="P39" s="8" t="s">
        <v>22</v>
      </c>
      <c r="Q39" s="10">
        <v>72.290000000000006</v>
      </c>
    </row>
    <row r="40" spans="14:17" ht="33.75" thickBot="1" x14ac:dyDescent="0.3">
      <c r="N40" s="8" t="s">
        <v>69</v>
      </c>
      <c r="O40" s="12" t="s">
        <v>70</v>
      </c>
      <c r="P40" s="8" t="s">
        <v>22</v>
      </c>
      <c r="Q40" s="10">
        <v>50.03</v>
      </c>
    </row>
    <row r="41" spans="14:17" ht="33.75" thickBot="1" x14ac:dyDescent="0.3">
      <c r="N41" s="8" t="s">
        <v>71</v>
      </c>
      <c r="O41" s="12" t="s">
        <v>72</v>
      </c>
      <c r="P41" s="8" t="s">
        <v>22</v>
      </c>
      <c r="Q41" s="10">
        <v>49.68</v>
      </c>
    </row>
    <row r="42" spans="14:17" ht="50.25" thickBot="1" x14ac:dyDescent="0.3">
      <c r="N42" s="8" t="s">
        <v>73</v>
      </c>
      <c r="O42" s="12" t="s">
        <v>74</v>
      </c>
      <c r="P42" s="8" t="s">
        <v>22</v>
      </c>
      <c r="Q42" s="10">
        <v>51.02</v>
      </c>
    </row>
    <row r="43" spans="14:17" ht="50.25" thickBot="1" x14ac:dyDescent="0.3">
      <c r="N43" s="8" t="s">
        <v>75</v>
      </c>
      <c r="O43" s="12" t="s">
        <v>76</v>
      </c>
      <c r="P43" s="8" t="s">
        <v>22</v>
      </c>
      <c r="Q43" s="10">
        <v>50.58</v>
      </c>
    </row>
    <row r="44" spans="14:17" ht="50.25" thickBot="1" x14ac:dyDescent="0.3">
      <c r="N44" s="8" t="s">
        <v>77</v>
      </c>
      <c r="O44" s="12" t="s">
        <v>78</v>
      </c>
      <c r="P44" s="8" t="s">
        <v>22</v>
      </c>
      <c r="Q44" s="10">
        <v>61.44</v>
      </c>
    </row>
    <row r="45" spans="14:17" ht="33.75" thickBot="1" x14ac:dyDescent="0.3">
      <c r="N45" s="13" t="s">
        <v>79</v>
      </c>
      <c r="O45" s="14" t="s">
        <v>80</v>
      </c>
      <c r="P45" s="13" t="s">
        <v>22</v>
      </c>
      <c r="Q45" s="15">
        <v>56.02</v>
      </c>
    </row>
    <row r="46" spans="14:17" ht="50.25" thickBot="1" x14ac:dyDescent="0.3">
      <c r="N46" s="8" t="s">
        <v>81</v>
      </c>
      <c r="O46" s="12" t="s">
        <v>82</v>
      </c>
      <c r="P46" s="8" t="s">
        <v>22</v>
      </c>
      <c r="Q46" s="10">
        <v>94.03</v>
      </c>
    </row>
    <row r="47" spans="14:17" ht="50.25" thickBot="1" x14ac:dyDescent="0.3">
      <c r="N47" s="8" t="s">
        <v>83</v>
      </c>
      <c r="O47" s="12" t="s">
        <v>84</v>
      </c>
      <c r="P47" s="8" t="s">
        <v>22</v>
      </c>
      <c r="Q47" s="10">
        <v>56.02</v>
      </c>
    </row>
    <row r="48" spans="14:17" ht="50.25" thickBot="1" x14ac:dyDescent="0.3">
      <c r="N48" s="8" t="s">
        <v>85</v>
      </c>
      <c r="O48" s="12" t="s">
        <v>86</v>
      </c>
      <c r="P48" s="8" t="s">
        <v>22</v>
      </c>
      <c r="Q48" s="10">
        <v>517.48</v>
      </c>
    </row>
    <row r="49" spans="14:17" ht="33.75" thickBot="1" x14ac:dyDescent="0.3">
      <c r="N49" s="8" t="s">
        <v>87</v>
      </c>
      <c r="O49" s="12" t="s">
        <v>88</v>
      </c>
      <c r="P49" s="8" t="s">
        <v>22</v>
      </c>
      <c r="Q49" s="10">
        <v>111.97</v>
      </c>
    </row>
    <row r="50" spans="14:17" ht="50.25" thickBot="1" x14ac:dyDescent="0.3">
      <c r="N50" s="8" t="s">
        <v>89</v>
      </c>
      <c r="O50" s="12" t="s">
        <v>90</v>
      </c>
      <c r="P50" s="8" t="s">
        <v>22</v>
      </c>
      <c r="Q50" s="10">
        <v>97.99</v>
      </c>
    </row>
    <row r="51" spans="14:17" ht="33.75" thickBot="1" x14ac:dyDescent="0.3">
      <c r="N51" s="8" t="s">
        <v>91</v>
      </c>
      <c r="O51" s="12" t="s">
        <v>92</v>
      </c>
      <c r="P51" s="8" t="s">
        <v>22</v>
      </c>
      <c r="Q51" s="10">
        <v>271.56</v>
      </c>
    </row>
    <row r="52" spans="14:17" ht="50.25" thickBot="1" x14ac:dyDescent="0.3">
      <c r="N52" s="8" t="s">
        <v>93</v>
      </c>
      <c r="O52" s="12" t="s">
        <v>94</v>
      </c>
      <c r="P52" s="8" t="s">
        <v>22</v>
      </c>
      <c r="Q52" s="10">
        <v>841.03</v>
      </c>
    </row>
    <row r="53" spans="14:17" ht="33.75" thickBot="1" x14ac:dyDescent="0.3">
      <c r="N53" s="8" t="s">
        <v>95</v>
      </c>
      <c r="O53" s="12" t="s">
        <v>96</v>
      </c>
      <c r="P53" s="8" t="s">
        <v>22</v>
      </c>
      <c r="Q53" s="10">
        <v>585.55999999999995</v>
      </c>
    </row>
    <row r="54" spans="14:17" ht="33.75" thickBot="1" x14ac:dyDescent="0.3">
      <c r="N54" s="8" t="s">
        <v>97</v>
      </c>
      <c r="O54" s="12" t="s">
        <v>98</v>
      </c>
      <c r="P54" s="8" t="s">
        <v>22</v>
      </c>
      <c r="Q54" s="10">
        <v>988.81</v>
      </c>
    </row>
    <row r="55" spans="14:17" ht="50.25" thickBot="1" x14ac:dyDescent="0.3">
      <c r="N55" s="8" t="s">
        <v>99</v>
      </c>
      <c r="O55" s="12" t="s">
        <v>100</v>
      </c>
      <c r="P55" s="8" t="s">
        <v>22</v>
      </c>
      <c r="Q55" s="16">
        <v>1090.23</v>
      </c>
    </row>
    <row r="56" spans="14:17" ht="33.75" thickBot="1" x14ac:dyDescent="0.3">
      <c r="N56" s="8" t="s">
        <v>101</v>
      </c>
      <c r="O56" s="12" t="s">
        <v>102</v>
      </c>
      <c r="P56" s="8" t="s">
        <v>22</v>
      </c>
      <c r="Q56" s="16">
        <v>1100.6400000000001</v>
      </c>
    </row>
    <row r="57" spans="14:17" ht="33.75" thickBot="1" x14ac:dyDescent="0.3">
      <c r="N57" s="8" t="s">
        <v>103</v>
      </c>
      <c r="O57" s="12" t="s">
        <v>104</v>
      </c>
      <c r="P57" s="8" t="s">
        <v>22</v>
      </c>
      <c r="Q57" s="16">
        <v>1970.75</v>
      </c>
    </row>
    <row r="58" spans="14:17" ht="66.75" thickBot="1" x14ac:dyDescent="0.3">
      <c r="N58" s="8" t="s">
        <v>105</v>
      </c>
      <c r="O58" s="12" t="s">
        <v>106</v>
      </c>
      <c r="P58" s="8" t="s">
        <v>22</v>
      </c>
      <c r="Q58" s="10">
        <v>47.35</v>
      </c>
    </row>
    <row r="59" spans="14:17" ht="50.25" thickBot="1" x14ac:dyDescent="0.3">
      <c r="N59" s="8" t="s">
        <v>107</v>
      </c>
      <c r="O59" s="12" t="s">
        <v>108</v>
      </c>
      <c r="P59" s="8" t="s">
        <v>22</v>
      </c>
      <c r="Q59" s="10">
        <v>47.14</v>
      </c>
    </row>
    <row r="60" spans="14:17" ht="66.75" thickBot="1" x14ac:dyDescent="0.3">
      <c r="N60" s="13" t="s">
        <v>109</v>
      </c>
      <c r="O60" s="14" t="s">
        <v>110</v>
      </c>
      <c r="P60" s="13" t="s">
        <v>22</v>
      </c>
      <c r="Q60" s="15">
        <v>45.12</v>
      </c>
    </row>
    <row r="61" spans="14:17" ht="50.25" thickBot="1" x14ac:dyDescent="0.3">
      <c r="N61" s="8" t="s">
        <v>111</v>
      </c>
      <c r="O61" s="12" t="s">
        <v>112</v>
      </c>
      <c r="P61" s="8" t="s">
        <v>22</v>
      </c>
      <c r="Q61" s="10">
        <v>172.63</v>
      </c>
    </row>
    <row r="62" spans="14:17" ht="50.25" thickBot="1" x14ac:dyDescent="0.3">
      <c r="N62" s="8" t="s">
        <v>113</v>
      </c>
      <c r="O62" s="12" t="s">
        <v>114</v>
      </c>
      <c r="P62" s="8" t="s">
        <v>22</v>
      </c>
      <c r="Q62" s="10">
        <v>561.29</v>
      </c>
    </row>
    <row r="63" spans="14:17" ht="66.75" thickBot="1" x14ac:dyDescent="0.3">
      <c r="N63" s="8" t="s">
        <v>115</v>
      </c>
      <c r="O63" s="12" t="s">
        <v>116</v>
      </c>
      <c r="P63" s="8" t="s">
        <v>22</v>
      </c>
      <c r="Q63" s="10">
        <v>233.31</v>
      </c>
    </row>
    <row r="64" spans="14:17" ht="66.75" thickBot="1" x14ac:dyDescent="0.3">
      <c r="N64" s="8" t="s">
        <v>117</v>
      </c>
      <c r="O64" s="12" t="s">
        <v>118</v>
      </c>
      <c r="P64" s="8" t="s">
        <v>22</v>
      </c>
      <c r="Q64" s="10">
        <v>627.28</v>
      </c>
    </row>
    <row r="65" spans="14:17" ht="66.75" thickBot="1" x14ac:dyDescent="0.3">
      <c r="N65" s="8" t="s">
        <v>119</v>
      </c>
      <c r="O65" s="12" t="s">
        <v>120</v>
      </c>
      <c r="P65" s="8" t="s">
        <v>22</v>
      </c>
      <c r="Q65" s="10">
        <v>769.39</v>
      </c>
    </row>
    <row r="66" spans="14:17" ht="50.25" thickBot="1" x14ac:dyDescent="0.3">
      <c r="N66" s="8" t="s">
        <v>121</v>
      </c>
      <c r="O66" s="12" t="s">
        <v>122</v>
      </c>
      <c r="P66" s="8" t="s">
        <v>22</v>
      </c>
      <c r="Q66" s="10">
        <v>656.55</v>
      </c>
    </row>
    <row r="67" spans="14:17" ht="50.25" thickBot="1" x14ac:dyDescent="0.3">
      <c r="N67" s="8" t="s">
        <v>123</v>
      </c>
      <c r="O67" s="12" t="s">
        <v>124</v>
      </c>
      <c r="P67" s="8" t="s">
        <v>22</v>
      </c>
      <c r="Q67" s="16">
        <v>1235.33</v>
      </c>
    </row>
    <row r="68" spans="14:17" ht="50.25" thickBot="1" x14ac:dyDescent="0.3">
      <c r="N68" s="8" t="s">
        <v>125</v>
      </c>
      <c r="O68" s="12" t="s">
        <v>126</v>
      </c>
      <c r="P68" s="8" t="s">
        <v>22</v>
      </c>
      <c r="Q68" s="16">
        <v>1460.31</v>
      </c>
    </row>
    <row r="69" spans="14:17" ht="50.25" thickBot="1" x14ac:dyDescent="0.3">
      <c r="N69" s="8" t="s">
        <v>127</v>
      </c>
      <c r="O69" s="12" t="s">
        <v>128</v>
      </c>
      <c r="P69" s="8" t="s">
        <v>22</v>
      </c>
      <c r="Q69" s="16">
        <v>2465.4499999999998</v>
      </c>
    </row>
    <row r="70" spans="14:17" ht="50.25" thickBot="1" x14ac:dyDescent="0.3">
      <c r="N70" s="8" t="s">
        <v>129</v>
      </c>
      <c r="O70" s="12" t="s">
        <v>130</v>
      </c>
      <c r="P70" s="8" t="s">
        <v>22</v>
      </c>
      <c r="Q70" s="16">
        <v>3546.8</v>
      </c>
    </row>
    <row r="71" spans="14:17" ht="50.25" thickBot="1" x14ac:dyDescent="0.3">
      <c r="N71" s="13" t="s">
        <v>131</v>
      </c>
      <c r="O71" s="14" t="s">
        <v>132</v>
      </c>
      <c r="P71" s="13" t="s">
        <v>22</v>
      </c>
      <c r="Q71" s="17">
        <v>5417.97</v>
      </c>
    </row>
    <row r="72" spans="14:17" ht="50.25" thickBot="1" x14ac:dyDescent="0.3">
      <c r="N72" s="8" t="s">
        <v>133</v>
      </c>
      <c r="O72" s="12" t="s">
        <v>134</v>
      </c>
      <c r="P72" s="8" t="s">
        <v>22</v>
      </c>
      <c r="Q72" s="16">
        <v>10653.74</v>
      </c>
    </row>
    <row r="73" spans="14:17" ht="66.75" thickBot="1" x14ac:dyDescent="0.3">
      <c r="N73" s="8" t="s">
        <v>135</v>
      </c>
      <c r="O73" s="12" t="s">
        <v>136</v>
      </c>
      <c r="P73" s="8" t="s">
        <v>22</v>
      </c>
      <c r="Q73" s="16">
        <v>1467.12</v>
      </c>
    </row>
    <row r="74" spans="14:17" ht="50.25" thickBot="1" x14ac:dyDescent="0.3">
      <c r="N74" s="8" t="s">
        <v>137</v>
      </c>
      <c r="O74" s="12" t="s">
        <v>138</v>
      </c>
      <c r="P74" s="8" t="s">
        <v>22</v>
      </c>
      <c r="Q74" s="10">
        <v>5.77</v>
      </c>
    </row>
    <row r="75" spans="14:17" ht="66.75" thickBot="1" x14ac:dyDescent="0.3">
      <c r="N75" s="8" t="s">
        <v>139</v>
      </c>
      <c r="O75" s="12" t="s">
        <v>140</v>
      </c>
      <c r="P75" s="8" t="s">
        <v>22</v>
      </c>
      <c r="Q75" s="10">
        <v>7.06</v>
      </c>
    </row>
    <row r="76" spans="14:17" ht="50.25" thickBot="1" x14ac:dyDescent="0.3">
      <c r="N76" s="8" t="s">
        <v>141</v>
      </c>
      <c r="O76" s="12" t="s">
        <v>142</v>
      </c>
      <c r="P76" s="8" t="s">
        <v>22</v>
      </c>
      <c r="Q76" s="10">
        <v>7.79</v>
      </c>
    </row>
    <row r="77" spans="14:17" ht="33.75" thickBot="1" x14ac:dyDescent="0.3">
      <c r="N77" s="8" t="s">
        <v>143</v>
      </c>
      <c r="O77" s="12" t="s">
        <v>144</v>
      </c>
      <c r="P77" s="8" t="s">
        <v>22</v>
      </c>
      <c r="Q77" s="10">
        <v>8.33</v>
      </c>
    </row>
    <row r="78" spans="14:17" ht="50.25" thickBot="1" x14ac:dyDescent="0.3">
      <c r="N78" s="8" t="s">
        <v>145</v>
      </c>
      <c r="O78" s="12" t="s">
        <v>146</v>
      </c>
      <c r="P78" s="8" t="s">
        <v>22</v>
      </c>
      <c r="Q78" s="10">
        <v>7.67</v>
      </c>
    </row>
    <row r="79" spans="14:17" ht="33.75" thickBot="1" x14ac:dyDescent="0.3">
      <c r="N79" s="8" t="s">
        <v>147</v>
      </c>
      <c r="O79" s="12" t="s">
        <v>148</v>
      </c>
      <c r="P79" s="8" t="s">
        <v>22</v>
      </c>
      <c r="Q79" s="10">
        <v>10.3</v>
      </c>
    </row>
    <row r="80" spans="14:17" ht="50.25" thickBot="1" x14ac:dyDescent="0.3">
      <c r="N80" s="8" t="s">
        <v>149</v>
      </c>
      <c r="O80" s="12" t="s">
        <v>150</v>
      </c>
      <c r="P80" s="8" t="s">
        <v>22</v>
      </c>
      <c r="Q80" s="10">
        <v>7.6</v>
      </c>
    </row>
    <row r="81" spans="14:17" ht="50.25" thickBot="1" x14ac:dyDescent="0.3">
      <c r="N81" s="8" t="s">
        <v>151</v>
      </c>
      <c r="O81" s="12" t="s">
        <v>152</v>
      </c>
      <c r="P81" s="8" t="s">
        <v>22</v>
      </c>
      <c r="Q81" s="10">
        <v>6.87</v>
      </c>
    </row>
    <row r="82" spans="14:17" ht="50.25" thickBot="1" x14ac:dyDescent="0.3">
      <c r="N82" s="8" t="s">
        <v>153</v>
      </c>
      <c r="O82" s="12" t="s">
        <v>154</v>
      </c>
      <c r="P82" s="8" t="s">
        <v>22</v>
      </c>
      <c r="Q82" s="10">
        <v>8.66</v>
      </c>
    </row>
    <row r="83" spans="14:17" ht="50.25" thickBot="1" x14ac:dyDescent="0.3">
      <c r="N83" s="8" t="s">
        <v>155</v>
      </c>
      <c r="O83" s="12" t="s">
        <v>156</v>
      </c>
      <c r="P83" s="8" t="s">
        <v>22</v>
      </c>
      <c r="Q83" s="10">
        <v>7.93</v>
      </c>
    </row>
    <row r="84" spans="14:17" ht="33.75" thickBot="1" x14ac:dyDescent="0.3">
      <c r="N84" s="8" t="s">
        <v>157</v>
      </c>
      <c r="O84" s="12" t="s">
        <v>158</v>
      </c>
      <c r="P84" s="8" t="s">
        <v>22</v>
      </c>
      <c r="Q84" s="10">
        <v>3.84</v>
      </c>
    </row>
    <row r="85" spans="14:17" ht="33.75" thickBot="1" x14ac:dyDescent="0.3">
      <c r="N85" s="13" t="s">
        <v>159</v>
      </c>
      <c r="O85" s="14" t="s">
        <v>160</v>
      </c>
      <c r="P85" s="13" t="s">
        <v>22</v>
      </c>
      <c r="Q85" s="15">
        <v>4.5199999999999996</v>
      </c>
    </row>
    <row r="86" spans="14:17" ht="33.75" thickBot="1" x14ac:dyDescent="0.3">
      <c r="N86" s="8" t="s">
        <v>161</v>
      </c>
      <c r="O86" s="12" t="s">
        <v>162</v>
      </c>
      <c r="P86" s="8" t="s">
        <v>22</v>
      </c>
      <c r="Q86" s="10">
        <v>3.22</v>
      </c>
    </row>
    <row r="87" spans="14:17" ht="50.25" thickBot="1" x14ac:dyDescent="0.3">
      <c r="N87" s="8" t="s">
        <v>163</v>
      </c>
      <c r="O87" s="12" t="s">
        <v>164</v>
      </c>
      <c r="P87" s="8" t="s">
        <v>22</v>
      </c>
      <c r="Q87" s="10">
        <v>2.0299999999999998</v>
      </c>
    </row>
    <row r="88" spans="14:17" ht="66.75" thickBot="1" x14ac:dyDescent="0.3">
      <c r="N88" s="8" t="s">
        <v>165</v>
      </c>
      <c r="O88" s="12" t="s">
        <v>166</v>
      </c>
      <c r="P88" s="8" t="s">
        <v>167</v>
      </c>
      <c r="Q88" s="10">
        <v>0.39</v>
      </c>
    </row>
    <row r="89" spans="14:17" ht="66.75" thickBot="1" x14ac:dyDescent="0.3">
      <c r="N89" s="8" t="s">
        <v>168</v>
      </c>
      <c r="O89" s="12" t="s">
        <v>169</v>
      </c>
      <c r="P89" s="8" t="s">
        <v>167</v>
      </c>
      <c r="Q89" s="10">
        <v>0.28000000000000003</v>
      </c>
    </row>
    <row r="90" spans="14:17" ht="66.75" thickBot="1" x14ac:dyDescent="0.3">
      <c r="N90" s="8" t="s">
        <v>170</v>
      </c>
      <c r="O90" s="12" t="s">
        <v>171</v>
      </c>
      <c r="P90" s="8" t="s">
        <v>167</v>
      </c>
      <c r="Q90" s="10">
        <v>0.39</v>
      </c>
    </row>
    <row r="91" spans="14:17" ht="66.75" thickBot="1" x14ac:dyDescent="0.3">
      <c r="N91" s="8" t="s">
        <v>172</v>
      </c>
      <c r="O91" s="12" t="s">
        <v>173</v>
      </c>
      <c r="P91" s="8" t="s">
        <v>167</v>
      </c>
      <c r="Q91" s="10">
        <v>0.28000000000000003</v>
      </c>
    </row>
    <row r="92" spans="14:17" ht="50.25" thickBot="1" x14ac:dyDescent="0.3">
      <c r="N92" s="8" t="s">
        <v>174</v>
      </c>
      <c r="O92" s="12" t="s">
        <v>175</v>
      </c>
      <c r="P92" s="8" t="s">
        <v>22</v>
      </c>
      <c r="Q92" s="16">
        <v>5342.21</v>
      </c>
    </row>
    <row r="93" spans="14:17" ht="33.75" thickBot="1" x14ac:dyDescent="0.3">
      <c r="N93" s="8" t="s">
        <v>176</v>
      </c>
      <c r="O93" s="12" t="s">
        <v>177</v>
      </c>
      <c r="P93" s="8" t="s">
        <v>22</v>
      </c>
      <c r="Q93" s="10">
        <v>570.67999999999995</v>
      </c>
    </row>
    <row r="94" spans="14:17" ht="50.25" thickBot="1" x14ac:dyDescent="0.3">
      <c r="N94" s="8" t="s">
        <v>178</v>
      </c>
      <c r="O94" s="12" t="s">
        <v>179</v>
      </c>
      <c r="P94" s="8" t="s">
        <v>22</v>
      </c>
      <c r="Q94" s="10">
        <v>196.42</v>
      </c>
    </row>
    <row r="95" spans="14:17" ht="33.75" thickBot="1" x14ac:dyDescent="0.3">
      <c r="N95" s="8" t="s">
        <v>180</v>
      </c>
      <c r="O95" s="12" t="s">
        <v>181</v>
      </c>
      <c r="P95" s="8" t="s">
        <v>22</v>
      </c>
      <c r="Q95" s="10">
        <v>17.18</v>
      </c>
    </row>
    <row r="96" spans="14:17" ht="50.25" thickBot="1" x14ac:dyDescent="0.3">
      <c r="N96" s="13" t="s">
        <v>182</v>
      </c>
      <c r="O96" s="14" t="s">
        <v>183</v>
      </c>
      <c r="P96" s="13" t="s">
        <v>22</v>
      </c>
      <c r="Q96" s="15">
        <v>94.69</v>
      </c>
    </row>
    <row r="97" spans="14:17" x14ac:dyDescent="0.25">
      <c r="N97"/>
      <c r="O97"/>
      <c r="P97"/>
      <c r="Q97"/>
    </row>
    <row r="98" spans="14:17" ht="16.5" x14ac:dyDescent="0.25">
      <c r="N98" s="18"/>
      <c r="O98"/>
      <c r="P98"/>
      <c r="Q98"/>
    </row>
  </sheetData>
  <mergeCells count="26">
    <mergeCell ref="C8:H8"/>
    <mergeCell ref="C1:I1"/>
    <mergeCell ref="C2:I2"/>
    <mergeCell ref="A4:I4"/>
    <mergeCell ref="A5:J5"/>
    <mergeCell ref="A7:J7"/>
    <mergeCell ref="C14:E14"/>
    <mergeCell ref="F14:G14"/>
    <mergeCell ref="O14:O15"/>
    <mergeCell ref="P14:P15"/>
    <mergeCell ref="C15:E15"/>
    <mergeCell ref="B10:I10"/>
    <mergeCell ref="C11:I11"/>
    <mergeCell ref="N12:Q12"/>
    <mergeCell ref="C13:E13"/>
    <mergeCell ref="F13:G13"/>
    <mergeCell ref="C19:E25"/>
    <mergeCell ref="C26:F26"/>
    <mergeCell ref="C27:F27"/>
    <mergeCell ref="C28:F28"/>
    <mergeCell ref="F15:G15"/>
    <mergeCell ref="C16:E16"/>
    <mergeCell ref="F16:G16"/>
    <mergeCell ref="C17:E17"/>
    <mergeCell ref="F17:G17"/>
    <mergeCell ref="C18:F18"/>
  </mergeCells>
  <pageMargins left="0.7" right="0.7" top="0.75" bottom="0.75" header="0.3" footer="0.3"/>
  <pageSetup paperSize="9" scale="67" orientation="portrait" verticalDpi="0" r:id="rId1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сметный расчёт 2026</vt:lpstr>
      <vt:lpstr>сметный расчёт 2027</vt:lpstr>
      <vt:lpstr>сметный расчёт 2028</vt:lpstr>
      <vt:lpstr>сметный расчёт 2029</vt:lpstr>
      <vt:lpstr>сметный расчёт 2030</vt:lpstr>
      <vt:lpstr>'сметный расчёт 2026'!Область_печати</vt:lpstr>
      <vt:lpstr>'сметный расчёт 2027'!Область_печати</vt:lpstr>
      <vt:lpstr>'сметный расчёт 2028'!Область_печати</vt:lpstr>
      <vt:lpstr>'сметный расчёт 2029'!Область_печати</vt:lpstr>
      <vt:lpstr>'сметный расчёт 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2025-04-21T09:04:24Z</dcterms:created>
  <dcterms:modified xsi:type="dcterms:W3CDTF">2025-05-26T11:36:38Z</dcterms:modified>
</cp:coreProperties>
</file>