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53EC89DD-8C27-4B58-B825-FCC8259C5A2E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9" i="9" l="1"/>
  <c r="G50" i="9"/>
  <c r="G57" i="9" s="1"/>
  <c r="G49" i="9"/>
  <c r="G48" i="9"/>
  <c r="G47" i="9"/>
  <c r="G56" i="9" s="1"/>
  <c r="G46" i="9"/>
  <c r="G55" i="9" s="1"/>
  <c r="G45" i="9"/>
  <c r="G54" i="9" s="1"/>
  <c r="G44" i="9"/>
  <c r="G43" i="9" s="1"/>
  <c r="G35" i="9"/>
  <c r="G30" i="9"/>
  <c r="G52" i="9" s="1"/>
  <c r="G24" i="9"/>
  <c r="R25" i="12"/>
  <c r="F31" i="9"/>
  <c r="F32" i="9"/>
  <c r="F33" i="9"/>
  <c r="C56" i="9"/>
  <c r="F56" i="9" s="1"/>
  <c r="C49" i="9"/>
  <c r="C43" i="9" s="1"/>
  <c r="C30" i="9"/>
  <c r="C27" i="9"/>
  <c r="F27" i="9" s="1"/>
  <c r="C22" i="6"/>
  <c r="G53" i="9" l="1"/>
  <c r="F49" i="9"/>
  <c r="C24" i="9"/>
  <c r="AB64" i="9" l="1"/>
  <c r="AA64" i="9"/>
  <c r="AB63" i="9"/>
  <c r="AA63" i="9"/>
  <c r="AB62" i="9"/>
  <c r="AA62" i="9"/>
  <c r="AB61" i="9"/>
  <c r="AA61" i="9"/>
  <c r="AB60" i="9"/>
  <c r="AA60" i="9"/>
  <c r="Y59" i="9"/>
  <c r="U59" i="9"/>
  <c r="S59" i="9"/>
  <c r="Q59" i="9"/>
  <c r="O59" i="9"/>
  <c r="M59" i="9"/>
  <c r="K59" i="9"/>
  <c r="I59" i="9"/>
  <c r="AB59" i="9" s="1"/>
  <c r="AA59" i="9"/>
  <c r="F59" i="9"/>
  <c r="E59" i="9"/>
  <c r="D59" i="9"/>
  <c r="C59" i="9"/>
  <c r="U57" i="9"/>
  <c r="S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AA57" i="9"/>
  <c r="Y49" i="9"/>
  <c r="U49" i="9"/>
  <c r="S49" i="9"/>
  <c r="Q49" i="9"/>
  <c r="O49" i="9"/>
  <c r="M49" i="9"/>
  <c r="K49" i="9"/>
  <c r="I49" i="9"/>
  <c r="AB49" i="9" s="1"/>
  <c r="AA49" i="9"/>
  <c r="E49" i="9"/>
  <c r="D49" i="9"/>
  <c r="Y48" i="9"/>
  <c r="U48" i="9"/>
  <c r="S48" i="9"/>
  <c r="Q48" i="9"/>
  <c r="O48" i="9"/>
  <c r="M48" i="9"/>
  <c r="K48" i="9"/>
  <c r="K56" i="9" s="1"/>
  <c r="I48" i="9"/>
  <c r="AB48" i="9" s="1"/>
  <c r="AA48" i="9"/>
  <c r="F48" i="9"/>
  <c r="E48" i="9"/>
  <c r="D48" i="9"/>
  <c r="C48" i="9"/>
  <c r="Y47" i="9"/>
  <c r="Y56" i="9" s="1"/>
  <c r="U47" i="9"/>
  <c r="U56" i="9" s="1"/>
  <c r="S47" i="9"/>
  <c r="S56" i="9" s="1"/>
  <c r="Q47" i="9"/>
  <c r="Q56" i="9" s="1"/>
  <c r="O47" i="9"/>
  <c r="O56" i="9" s="1"/>
  <c r="M47" i="9"/>
  <c r="M56" i="9" s="1"/>
  <c r="I47" i="9"/>
  <c r="I56" i="9" s="1"/>
  <c r="AA47" i="9"/>
  <c r="E47" i="9"/>
  <c r="E56" i="9" s="1"/>
  <c r="D47" i="9"/>
  <c r="D56" i="9" s="1"/>
  <c r="Y46" i="9"/>
  <c r="Y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I55" i="9" s="1"/>
  <c r="AB55" i="9" s="1"/>
  <c r="F46" i="9"/>
  <c r="F55" i="9" s="1"/>
  <c r="E46" i="9"/>
  <c r="E55" i="9" s="1"/>
  <c r="D46" i="9"/>
  <c r="D55" i="9" s="1"/>
  <c r="C46" i="9"/>
  <c r="C55" i="9" s="1"/>
  <c r="Y45" i="9"/>
  <c r="Y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I54" i="9" s="1"/>
  <c r="AA54" i="9"/>
  <c r="F45" i="9"/>
  <c r="F54" i="9" s="1"/>
  <c r="E45" i="9"/>
  <c r="E54" i="9" s="1"/>
  <c r="D45" i="9"/>
  <c r="D54" i="9" s="1"/>
  <c r="C45" i="9"/>
  <c r="C54" i="9" s="1"/>
  <c r="Y44" i="9"/>
  <c r="Y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I53" i="9" s="1"/>
  <c r="AB53" i="9" s="1"/>
  <c r="F44" i="9"/>
  <c r="F53" i="9" s="1"/>
  <c r="E44" i="9"/>
  <c r="E53" i="9" s="1"/>
  <c r="D44" i="9"/>
  <c r="D53" i="9" s="1"/>
  <c r="C44" i="9"/>
  <c r="C53" i="9" s="1"/>
  <c r="Y43" i="9"/>
  <c r="U43" i="9"/>
  <c r="S43" i="9"/>
  <c r="Q43" i="9"/>
  <c r="O43" i="9"/>
  <c r="M43" i="9"/>
  <c r="K43" i="9"/>
  <c r="I43" i="9"/>
  <c r="AB43" i="9" s="1"/>
  <c r="AA43" i="9"/>
  <c r="F43" i="9"/>
  <c r="E43" i="9"/>
  <c r="D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U35" i="9"/>
  <c r="S35" i="9"/>
  <c r="Q35" i="9"/>
  <c r="O35" i="9"/>
  <c r="M35" i="9"/>
  <c r="K35" i="9"/>
  <c r="I35" i="9"/>
  <c r="AB35" i="9" s="1"/>
  <c r="AA35" i="9"/>
  <c r="F35" i="9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U30" i="9"/>
  <c r="U52" i="9" s="1"/>
  <c r="S30" i="9"/>
  <c r="S52" i="9" s="1"/>
  <c r="Q30" i="9"/>
  <c r="Q52" i="9" s="1"/>
  <c r="O30" i="9"/>
  <c r="O52" i="9" s="1"/>
  <c r="M30" i="9"/>
  <c r="M52" i="9" s="1"/>
  <c r="K30" i="9"/>
  <c r="I30" i="9"/>
  <c r="AB30" i="9" s="1"/>
  <c r="F30" i="9"/>
  <c r="E30" i="9"/>
  <c r="E52" i="9" s="1"/>
  <c r="D30" i="9"/>
  <c r="D52" i="9" s="1"/>
  <c r="C52" i="9"/>
  <c r="F52" i="9" s="1"/>
  <c r="AB29" i="9"/>
  <c r="AA29" i="9"/>
  <c r="AB28" i="9"/>
  <c r="AA28" i="9"/>
  <c r="AB27" i="9"/>
  <c r="F24" i="9"/>
  <c r="AB26" i="9"/>
  <c r="AA26" i="9"/>
  <c r="AB25" i="9"/>
  <c r="AA25" i="9"/>
  <c r="Y24" i="9"/>
  <c r="U24" i="9"/>
  <c r="S24" i="9"/>
  <c r="Q24" i="9"/>
  <c r="O24" i="9"/>
  <c r="M24" i="9"/>
  <c r="K24" i="9"/>
  <c r="I24" i="9"/>
  <c r="AB24" i="9" s="1"/>
  <c r="E24" i="9"/>
  <c r="D24" i="9"/>
  <c r="AB56" i="9" l="1"/>
  <c r="AB54" i="9"/>
  <c r="AA52" i="9"/>
  <c r="AA53" i="9"/>
  <c r="AA55" i="9"/>
  <c r="AA44" i="9"/>
  <c r="AA45" i="9"/>
  <c r="AA46" i="9"/>
  <c r="I52" i="9"/>
  <c r="AB52" i="9" s="1"/>
  <c r="AA56" i="9"/>
  <c r="AA30" i="9"/>
  <c r="C49" i="7" s="1"/>
  <c r="AB44" i="9"/>
  <c r="AB45" i="9"/>
  <c r="AB46" i="9"/>
  <c r="AA50" i="9"/>
  <c r="AB47" i="9"/>
  <c r="AB50" i="9"/>
  <c r="AA24" i="9" l="1"/>
  <c r="C48" i="7" s="1"/>
  <c r="AA27" i="9"/>
</calcChain>
</file>

<file path=xl/sharedStrings.xml><?xml version="1.0" encoding="utf-8"?>
<sst xmlns="http://schemas.openxmlformats.org/spreadsheetml/2006/main" count="902" uniqueCount="271">
  <si>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</si>
  <si>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</si>
  <si>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</si>
  <si>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</si>
  <si>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</si>
  <si>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</si>
  <si>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</si>
  <si>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</si>
  <si>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</si>
  <si>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</si>
  <si>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</si>
  <si>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</si>
  <si>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</si>
  <si>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</si>
  <si>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</si>
  <si>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</si>
  <si>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</si>
  <si>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</si>
  <si>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</si>
  <si>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</si>
  <si>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</si>
  <si>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</si>
  <si>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</si>
  <si>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</si>
  <si>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</si>
  <si>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</si>
  <si>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</si>
  <si>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</si>
  <si>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</si>
  <si>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</si>
  <si>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</si>
  <si>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</si>
  <si>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</si>
  <si>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</si>
  <si>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</si>
  <si>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</si>
  <si>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</si>
  <si>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</si>
  <si>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</si>
  <si>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</si>
  <si>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</si>
  <si>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</si>
  <si>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</si>
  <si>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</si>
  <si>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</si>
  <si>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</si>
  <si>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</si>
  <si>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</si>
  <si>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</si>
  <si>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</si>
  <si>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</si>
  <si>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</si>
  <si>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</si>
  <si>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</si>
  <si>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</si>
  <si>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</si>
  <si>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</si>
  <si>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</si>
  <si>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</si>
  <si>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</si>
  <si>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</si>
  <si>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</si>
  <si>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</si>
  <si>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</si>
  <si>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</si>
  <si>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</si>
  <si>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</si>
  <si>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</si>
  <si>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</si>
  <si>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</si>
  <si>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</si>
  <si>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</si>
  <si>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</si>
  <si>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</si>
  <si>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</si>
  <si>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</si>
  <si>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</si>
  <si>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</si>
  <si>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</si>
  <si>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</si>
  <si>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</si>
  <si>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</si>
  <si>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</si>
  <si>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</si>
  <si>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</si>
  <si>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</si>
  <si>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</si>
  <si>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</si>
  <si>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</si>
  <si>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</si>
  <si>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</si>
  <si>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</si>
  <si>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</si>
  <si>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</si>
  <si>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</si>
  <si>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</si>
  <si>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</si>
  <si>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</si>
  <si>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</si>
  <si>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</si>
  <si>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</si>
  <si>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</si>
  <si>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</si>
  <si>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</si>
  <si>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</si>
  <si>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</si>
  <si>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</si>
  <si>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</si>
  <si>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</si>
  <si>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</si>
  <si>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</si>
  <si>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</si>
  <si>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</si>
  <si>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</si>
  <si>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</si>
  <si>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</si>
  <si>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</si>
  <si>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</si>
  <si>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</si>
  <si>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</si>
  <si>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</si>
  <si>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</si>
  <si>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</si>
  <si>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</si>
  <si>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</si>
  <si>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</si>
  <si>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</si>
  <si>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</si>
  <si>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</si>
  <si>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</si>
  <si>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</si>
  <si>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</si>
  <si>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</si>
  <si>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</si>
  <si>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</si>
  <si>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</si>
  <si>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</si>
  <si>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</si>
  <si>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</si>
  <si>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</si>
  <si>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</si>
  <si>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</si>
  <si>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</si>
  <si>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</si>
  <si>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</si>
  <si>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</si>
  <si>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</si>
  <si>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</si>
  <si>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</si>
  <si>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</si>
  <si>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</si>
  <si>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</si>
  <si>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</si>
  <si>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</si>
  <si>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</si>
  <si>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</si>
  <si>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</si>
  <si>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</si>
  <si>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</si>
  <si>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</si>
  <si>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</si>
  <si>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</si>
  <si>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</si>
  <si>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</si>
  <si>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</si>
  <si>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</si>
  <si>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</si>
  <si>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</si>
  <si>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</si>
  <si>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</si>
  <si>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</si>
  <si>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</si>
  <si>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</si>
  <si>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</si>
  <si>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</si>
  <si>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</si>
  <si>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10 кВ</t>
  </si>
  <si>
    <t>предложение по корректировке плана</t>
  </si>
  <si>
    <t>от «__» _____ 202_ г. №___</t>
  </si>
  <si>
    <t>0</t>
  </si>
  <si>
    <t>КЛ</t>
  </si>
  <si>
    <t>к приказу Минэнерго России</t>
  </si>
  <si>
    <t>от «__» _____ 201_ г. №___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</si>
  <si>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</si>
  <si>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</si>
  <si>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</si>
  <si>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</si>
  <si>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</si>
  <si>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</si>
  <si>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</si>
  <si>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</si>
  <si>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</si>
  <si>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</si>
  <si>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</si>
  <si>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</si>
  <si>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</si>
  <si>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</si>
  <si>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</si>
  <si>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</si>
  <si>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</si>
  <si>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</si>
  <si>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</si>
  <si>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</si>
  <si>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</si>
  <si>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</si>
  <si>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</si>
  <si>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</si>
  <si>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</si>
  <si>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</si>
  <si>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</si>
  <si>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</si>
  <si>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</si>
  <si>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</si>
  <si>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</si>
  <si>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</si>
  <si>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</si>
  <si>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</si>
  <si>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</si>
  <si>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</si>
  <si>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</si>
  <si>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</si>
  <si>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</si>
  <si>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</si>
  <si>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</si>
  <si>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</si>
  <si>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</si>
  <si>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</si>
  <si>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</si>
  <si>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</si>
  <si>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</si>
  <si>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</si>
  <si>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</si>
  <si>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</si>
  <si>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</si>
  <si>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</si>
  <si>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</si>
  <si>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</si>
  <si>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</si>
  <si>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</si>
  <si>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</si>
  <si>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</si>
  <si>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</si>
  <si>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</si>
  <si>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</si>
  <si>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</si>
  <si>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</si>
  <si>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</si>
  <si>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</si>
  <si>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</si>
  <si>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</si>
  <si>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</si>
  <si>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</si>
  <si>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</si>
  <si>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Год раскрытия информации:  2025 год</t>
  </si>
  <si>
    <t>Год раскрытия информации: 2025 год</t>
  </si>
  <si>
    <t>1978</t>
  </si>
  <si>
    <t>3х120</t>
  </si>
  <si>
    <t>подземный</t>
  </si>
  <si>
    <t xml:space="preserve"> Год 2026</t>
  </si>
  <si>
    <t xml:space="preserve"> Год 2027</t>
  </si>
  <si>
    <t>Год 2028</t>
  </si>
  <si>
    <t>Год 2029</t>
  </si>
  <si>
    <t>Год 2030</t>
  </si>
  <si>
    <t>Реконструкция КЛ-10 кВ.  ТП 59-ТП 60 ул. Чорос-Гуркина 34-41, протяженность по трассе 0,350 км (замена старого кабеля на кабель из сшитого полиэтилена)</t>
  </si>
  <si>
    <t>0,350 км</t>
  </si>
  <si>
    <t>ТП59-ТП60</t>
  </si>
  <si>
    <t>4,439 млн.руб</t>
  </si>
  <si>
    <t>P_2608_ГОРСЕТЬ</t>
  </si>
  <si>
    <t xml:space="preserve"> по состоянию на 01.01.2025 года</t>
  </si>
  <si>
    <t xml:space="preserve">по состоянию на 01.01.2026 года </t>
  </si>
  <si>
    <t>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</si>
</sst>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49" fontId="35" fillId="0" borderId="1" xfId="61" applyNumberFormat="1" applyFont="1" applyBorder="1" applyAlignment="1">
      <alignment horizontal="center" vertical="center" wrapText="1"/>
    </xf>
    <xf numFmtId="167" fontId="10" fillId="25" borderId="1" xfId="0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46" zoomScaleSheetLayoutView="10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178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28" t="s">
        <v>253</v>
      </c>
      <c r="B5" s="128"/>
      <c r="C5" s="128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2" t="s">
        <v>4</v>
      </c>
      <c r="B7" s="132"/>
      <c r="C7" s="13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3" t="s">
        <v>66</v>
      </c>
      <c r="B9" s="133"/>
      <c r="C9" s="133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29" t="s">
        <v>3</v>
      </c>
      <c r="B10" s="129"/>
      <c r="C10" s="129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3" t="s">
        <v>267</v>
      </c>
      <c r="B12" s="133"/>
      <c r="C12" s="133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29" t="s">
        <v>2</v>
      </c>
      <c r="B13" s="129"/>
      <c r="C13" s="129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33.75" customHeight="1" x14ac:dyDescent="0.2">
      <c r="A15" s="130" t="s">
        <v>263</v>
      </c>
      <c r="B15" s="130"/>
      <c r="C15" s="13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29" t="s">
        <v>1</v>
      </c>
      <c r="B16" s="129"/>
      <c r="C16" s="12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30" t="s">
        <v>59</v>
      </c>
      <c r="B18" s="131"/>
      <c r="C18" s="13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5"/>
      <c r="B24" s="126"/>
      <c r="C24" s="127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5"/>
      <c r="B39" s="126"/>
      <c r="C39" s="127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264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251</v>
      </c>
      <c r="C44" s="30" t="s">
        <v>252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5"/>
      <c r="B47" s="126"/>
      <c r="C47" s="127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4.4385120000000002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3.69876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A7" zoomScale="85" zoomScaleSheetLayoutView="85" workbookViewId="0">
      <selection activeCell="S26" sqref="S26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178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28" t="s">
        <v>254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2" t="s">
        <v>4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31" t="s">
        <v>66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s="9" customFormat="1" ht="18.75" customHeight="1" x14ac:dyDescent="0.2">
      <c r="E10" s="129" t="s">
        <v>3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31" t="s">
        <v>267</v>
      </c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6"/>
    </row>
    <row r="13" spans="1:27" s="9" customFormat="1" ht="18.75" customHeight="1" x14ac:dyDescent="0.2">
      <c r="E13" s="129" t="s">
        <v>2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31" t="s">
        <v>263</v>
      </c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</row>
    <row r="16" spans="1:27" s="2" customFormat="1" ht="15" customHeight="1" x14ac:dyDescent="0.2">
      <c r="E16" s="129" t="s">
        <v>1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173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67" customFormat="1" ht="21" customHeight="1" x14ac:dyDescent="0.25"/>
    <row r="21" spans="1:27" ht="15.75" customHeight="1" x14ac:dyDescent="0.25">
      <c r="A21" s="134" t="s">
        <v>0</v>
      </c>
      <c r="B21" s="137" t="s">
        <v>172</v>
      </c>
      <c r="C21" s="138"/>
      <c r="D21" s="137" t="s">
        <v>171</v>
      </c>
      <c r="E21" s="138"/>
      <c r="F21" s="141" t="s">
        <v>170</v>
      </c>
      <c r="G21" s="142"/>
      <c r="H21" s="142"/>
      <c r="I21" s="143"/>
      <c r="J21" s="134" t="s">
        <v>169</v>
      </c>
      <c r="K21" s="137" t="s">
        <v>168</v>
      </c>
      <c r="L21" s="138"/>
      <c r="M21" s="137" t="s">
        <v>167</v>
      </c>
      <c r="N21" s="138"/>
      <c r="O21" s="137" t="s">
        <v>166</v>
      </c>
      <c r="P21" s="138"/>
      <c r="Q21" s="137" t="s">
        <v>165</v>
      </c>
      <c r="R21" s="138"/>
      <c r="S21" s="134" t="s">
        <v>164</v>
      </c>
      <c r="T21" s="134" t="s">
        <v>163</v>
      </c>
      <c r="U21" s="134" t="s">
        <v>162</v>
      </c>
      <c r="V21" s="137" t="s">
        <v>161</v>
      </c>
      <c r="W21" s="138"/>
      <c r="X21" s="141" t="s">
        <v>150</v>
      </c>
      <c r="Y21" s="142"/>
      <c r="Z21" s="141" t="s">
        <v>151</v>
      </c>
      <c r="AA21" s="142"/>
    </row>
    <row r="22" spans="1:27" ht="216" customHeight="1" x14ac:dyDescent="0.25">
      <c r="A22" s="135"/>
      <c r="B22" s="139"/>
      <c r="C22" s="140"/>
      <c r="D22" s="139"/>
      <c r="E22" s="140"/>
      <c r="F22" s="141" t="s">
        <v>160</v>
      </c>
      <c r="G22" s="143"/>
      <c r="H22" s="141" t="s">
        <v>159</v>
      </c>
      <c r="I22" s="143"/>
      <c r="J22" s="136"/>
      <c r="K22" s="139"/>
      <c r="L22" s="140"/>
      <c r="M22" s="139"/>
      <c r="N22" s="140"/>
      <c r="O22" s="139"/>
      <c r="P22" s="140"/>
      <c r="Q22" s="139"/>
      <c r="R22" s="140"/>
      <c r="S22" s="136"/>
      <c r="T22" s="136"/>
      <c r="U22" s="136"/>
      <c r="V22" s="139"/>
      <c r="W22" s="140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6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92" t="s">
        <v>265</v>
      </c>
      <c r="C25" s="92" t="s">
        <v>265</v>
      </c>
      <c r="D25" s="92" t="s">
        <v>265</v>
      </c>
      <c r="E25" s="92" t="s">
        <v>265</v>
      </c>
      <c r="F25" s="85" t="s">
        <v>176</v>
      </c>
      <c r="G25" s="85" t="s">
        <v>176</v>
      </c>
      <c r="H25" s="85" t="s">
        <v>176</v>
      </c>
      <c r="I25" s="85" t="s">
        <v>176</v>
      </c>
      <c r="J25" s="93" t="s">
        <v>255</v>
      </c>
      <c r="K25" s="82" t="s">
        <v>16</v>
      </c>
      <c r="L25" s="84" t="s">
        <v>16</v>
      </c>
      <c r="M25" s="84" t="s">
        <v>256</v>
      </c>
      <c r="N25" s="94" t="s">
        <v>256</v>
      </c>
      <c r="O25" s="81" t="s">
        <v>180</v>
      </c>
      <c r="P25" s="81" t="s">
        <v>180</v>
      </c>
      <c r="Q25" s="81">
        <v>0.35</v>
      </c>
      <c r="R25" s="83">
        <f>Q25</f>
        <v>0.35</v>
      </c>
      <c r="S25" s="82" t="s">
        <v>270</v>
      </c>
      <c r="T25" s="82" t="s">
        <v>179</v>
      </c>
      <c r="U25" s="82" t="s">
        <v>179</v>
      </c>
      <c r="V25" s="123" t="s">
        <v>257</v>
      </c>
      <c r="W25" s="81" t="s">
        <v>257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zoomScaleSheetLayoutView="100" workbookViewId="0">
      <selection activeCell="C35" sqref="C3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178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28" t="s">
        <v>253</v>
      </c>
      <c r="B5" s="128"/>
      <c r="C5" s="128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2" t="s">
        <v>4</v>
      </c>
      <c r="B7" s="132"/>
      <c r="C7" s="13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3" t="s">
        <v>66</v>
      </c>
      <c r="B9" s="133"/>
      <c r="C9" s="133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29" t="s">
        <v>3</v>
      </c>
      <c r="B10" s="129"/>
      <c r="C10" s="129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3" t="s">
        <v>267</v>
      </c>
      <c r="B12" s="133"/>
      <c r="C12" s="133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29" t="s">
        <v>2</v>
      </c>
      <c r="B13" s="129"/>
      <c r="C13" s="129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30" t="s">
        <v>263</v>
      </c>
      <c r="B15" s="130"/>
      <c r="C15" s="13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29" t="s">
        <v>1</v>
      </c>
      <c r="B16" s="129"/>
      <c r="C16" s="12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5"/>
      <c r="B17" s="145"/>
      <c r="C17" s="14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30" t="s">
        <v>51</v>
      </c>
      <c r="B18" s="130"/>
      <c r="C18" s="13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tr">
        <f>A15</f>
        <v>Реконструкция КЛ-10 кВ.  ТП 59-ТП 60 ул. Чорос-Гуркина 34-41, протяженность по трассе 0,350 км (замена старого кабеля на кабель из сшитого полиэтилена)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266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2030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2030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24" workbookViewId="0">
      <selection activeCell="C31" sqref="C31:D54"/>
    </sheetView>
  </sheetViews>
  <sheetFormatPr defaultRowHeight="15.75" x14ac:dyDescent="0.25"/>
  <cols>
    <col min="1" max="1" width="9.140625" style="42"/>
    <col min="2" max="2" width="37.7109375" style="42" customWidth="1"/>
    <col min="3" max="3" width="14.42578125" style="42" customWidth="1"/>
    <col min="4" max="4" width="13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181</v>
      </c>
    </row>
    <row r="3" spans="1:44" ht="18.75" x14ac:dyDescent="0.3">
      <c r="L3" s="12" t="s">
        <v>182</v>
      </c>
    </row>
    <row r="4" spans="1:44" ht="18.75" x14ac:dyDescent="0.3">
      <c r="K4" s="12"/>
    </row>
    <row r="5" spans="1:44" ht="18.75" customHeight="1" x14ac:dyDescent="0.25">
      <c r="A5" s="128" t="s">
        <v>253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2" t="s">
        <v>4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customHeight="1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x14ac:dyDescent="0.25">
      <c r="A9" s="157" t="s">
        <v>183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 x14ac:dyDescent="0.25">
      <c r="A10" s="129" t="s">
        <v>3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customHeight="1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x14ac:dyDescent="0.25">
      <c r="A12" s="157" t="s">
        <v>267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</row>
    <row r="13" spans="1:44" x14ac:dyDescent="0.25">
      <c r="A13" s="129" t="s">
        <v>2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customHeight="1" x14ac:dyDescent="0.25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</row>
    <row r="15" spans="1:44" ht="18.75" customHeight="1" x14ac:dyDescent="0.25">
      <c r="A15" s="159" t="s">
        <v>263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 x14ac:dyDescent="0.25">
      <c r="A16" s="129" t="s">
        <v>1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56" t="s">
        <v>184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</row>
    <row r="20" spans="1:12" x14ac:dyDescent="0.25">
      <c r="A20" s="101"/>
      <c r="B20" s="101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0" t="s">
        <v>185</v>
      </c>
      <c r="B21" s="150" t="s">
        <v>186</v>
      </c>
      <c r="C21" s="151" t="s">
        <v>187</v>
      </c>
      <c r="D21" s="151"/>
      <c r="E21" s="151"/>
      <c r="F21" s="151"/>
      <c r="G21" s="151"/>
      <c r="H21" s="151"/>
      <c r="I21" s="152" t="s">
        <v>188</v>
      </c>
      <c r="J21" s="153" t="s">
        <v>189</v>
      </c>
      <c r="K21" s="150" t="s">
        <v>190</v>
      </c>
      <c r="L21" s="146" t="s">
        <v>191</v>
      </c>
    </row>
    <row r="22" spans="1:12" ht="58.5" customHeight="1" x14ac:dyDescent="0.25">
      <c r="A22" s="150"/>
      <c r="B22" s="150"/>
      <c r="C22" s="147" t="s">
        <v>78</v>
      </c>
      <c r="D22" s="147"/>
      <c r="E22" s="106"/>
      <c r="F22" s="107"/>
      <c r="G22" s="148" t="s">
        <v>192</v>
      </c>
      <c r="H22" s="149"/>
      <c r="I22" s="152"/>
      <c r="J22" s="154"/>
      <c r="K22" s="150"/>
      <c r="L22" s="146"/>
    </row>
    <row r="23" spans="1:12" ht="47.25" x14ac:dyDescent="0.25">
      <c r="A23" s="150"/>
      <c r="B23" s="150"/>
      <c r="C23" s="108" t="s">
        <v>193</v>
      </c>
      <c r="D23" s="108" t="s">
        <v>194</v>
      </c>
      <c r="E23" s="108" t="s">
        <v>193</v>
      </c>
      <c r="F23" s="108" t="s">
        <v>194</v>
      </c>
      <c r="G23" s="108" t="s">
        <v>193</v>
      </c>
      <c r="H23" s="108" t="s">
        <v>194</v>
      </c>
      <c r="I23" s="152"/>
      <c r="J23" s="155"/>
      <c r="K23" s="150"/>
      <c r="L23" s="146"/>
    </row>
    <row r="24" spans="1:12" x14ac:dyDescent="0.25">
      <c r="A24" s="102">
        <v>1</v>
      </c>
      <c r="B24" s="102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195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196</v>
      </c>
      <c r="B26" s="114" t="s">
        <v>197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198</v>
      </c>
      <c r="B27" s="114" t="s">
        <v>199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200</v>
      </c>
      <c r="B28" s="114" t="s">
        <v>201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202</v>
      </c>
      <c r="B29" s="114" t="s">
        <v>203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204</v>
      </c>
      <c r="B30" s="114" t="s">
        <v>205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206</v>
      </c>
      <c r="B31" s="116" t="s">
        <v>207</v>
      </c>
      <c r="C31" s="122">
        <v>47362</v>
      </c>
      <c r="D31" s="122">
        <v>47381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208</v>
      </c>
      <c r="B32" s="116" t="s">
        <v>209</v>
      </c>
      <c r="C32" s="122">
        <v>47467</v>
      </c>
      <c r="D32" s="122">
        <v>47482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210</v>
      </c>
      <c r="B33" s="116" t="s">
        <v>211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212</v>
      </c>
      <c r="B34" s="116" t="s">
        <v>213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214</v>
      </c>
      <c r="B35" s="116" t="s">
        <v>215</v>
      </c>
      <c r="C35" s="122">
        <v>47467</v>
      </c>
      <c r="D35" s="122">
        <v>47482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216</v>
      </c>
      <c r="B36" s="116" t="s">
        <v>217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218</v>
      </c>
      <c r="B37" s="116" t="s">
        <v>219</v>
      </c>
      <c r="C37" s="122">
        <v>47498</v>
      </c>
      <c r="D37" s="122">
        <v>47588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220</v>
      </c>
      <c r="B38" s="110" t="s">
        <v>221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222</v>
      </c>
      <c r="C39" s="122">
        <v>47588</v>
      </c>
      <c r="D39" s="122">
        <v>47634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223</v>
      </c>
      <c r="B40" s="116" t="s">
        <v>224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225</v>
      </c>
      <c r="B41" s="110" t="s">
        <v>226</v>
      </c>
      <c r="C41" s="122">
        <v>47635</v>
      </c>
      <c r="D41" s="122">
        <v>47741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227</v>
      </c>
      <c r="C42" s="122">
        <v>47635</v>
      </c>
      <c r="D42" s="122">
        <v>47741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228</v>
      </c>
      <c r="B43" s="116" t="s">
        <v>229</v>
      </c>
      <c r="C43" s="122">
        <v>47635</v>
      </c>
      <c r="D43" s="122">
        <v>47741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230</v>
      </c>
      <c r="B44" s="116" t="s">
        <v>231</v>
      </c>
      <c r="C44" s="122">
        <v>47635</v>
      </c>
      <c r="D44" s="122">
        <v>47741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232</v>
      </c>
      <c r="B45" s="116" t="s">
        <v>233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234</v>
      </c>
      <c r="B46" s="116" t="s">
        <v>235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236</v>
      </c>
      <c r="B47" s="116" t="s">
        <v>237</v>
      </c>
      <c r="C47" s="122">
        <v>47741</v>
      </c>
      <c r="D47" s="122">
        <v>47746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238</v>
      </c>
      <c r="B48" s="110" t="s">
        <v>239</v>
      </c>
      <c r="C48" s="122">
        <v>47746</v>
      </c>
      <c r="D48" s="122">
        <v>47751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240</v>
      </c>
      <c r="C49" s="122">
        <v>47746</v>
      </c>
      <c r="D49" s="122">
        <v>47751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241</v>
      </c>
      <c r="B50" s="116" t="s">
        <v>242</v>
      </c>
      <c r="C50" s="122">
        <v>47746</v>
      </c>
      <c r="D50" s="122">
        <v>47751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243</v>
      </c>
      <c r="B51" s="116" t="s">
        <v>244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245</v>
      </c>
      <c r="B52" s="116" t="s">
        <v>246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247</v>
      </c>
      <c r="B53" s="121" t="s">
        <v>248</v>
      </c>
      <c r="C53" s="122">
        <v>47751</v>
      </c>
      <c r="D53" s="122">
        <v>47756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249</v>
      </c>
      <c r="B54" s="116" t="s">
        <v>250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topLeftCell="A16" zoomScale="75" zoomScaleNormal="70" zoomScaleSheetLayoutView="75" workbookViewId="0">
      <selection activeCell="AB16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42578125" style="42" customWidth="1"/>
    <col min="12" max="12" width="7.140625" style="43" customWidth="1"/>
    <col min="13" max="13" width="6.5703125" style="43" hidden="1" customWidth="1"/>
    <col min="14" max="14" width="8.5703125" style="43" hidden="1" customWidth="1"/>
    <col min="15" max="15" width="6.140625" style="43" customWidth="1"/>
    <col min="16" max="16" width="6.85546875" style="43" customWidth="1"/>
    <col min="17" max="17" width="6.140625" style="43" hidden="1" customWidth="1"/>
    <col min="18" max="18" width="6.5703125" style="43" hidden="1" customWidth="1"/>
    <col min="19" max="19" width="6.1406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M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M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M3" s="42"/>
      <c r="Y3" s="12" t="s">
        <v>178</v>
      </c>
    </row>
    <row r="4" spans="1:25" ht="18.75" customHeight="1" x14ac:dyDescent="0.25">
      <c r="A4" s="128" t="s">
        <v>253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4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2" t="s">
        <v>4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3" t="s">
        <v>66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5" ht="18.75" customHeight="1" x14ac:dyDescent="0.25">
      <c r="A9" s="129" t="s">
        <v>3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3" t="s">
        <v>267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</row>
    <row r="12" spans="1:25" x14ac:dyDescent="0.25">
      <c r="A12" s="129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30" t="s">
        <v>263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71"/>
      <c r="Y14" s="171"/>
    </row>
    <row r="15" spans="1:25" ht="15.75" customHeight="1" x14ac:dyDescent="0.25">
      <c r="A15" s="129" t="s">
        <v>1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5" x14ac:dyDescent="0.25">
      <c r="A16" s="164"/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</row>
    <row r="17" spans="1:31" x14ac:dyDescent="0.25">
      <c r="A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68" t="s">
        <v>72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</row>
    <row r="19" spans="1:31" x14ac:dyDescent="0.25">
      <c r="A19" s="42"/>
      <c r="B19" s="42"/>
      <c r="C19" s="42"/>
      <c r="D19" s="42"/>
      <c r="E19" s="42"/>
      <c r="F19" s="42"/>
      <c r="L19" s="42"/>
      <c r="M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5" t="s">
        <v>73</v>
      </c>
      <c r="B20" s="165" t="s">
        <v>74</v>
      </c>
      <c r="C20" s="150" t="s">
        <v>75</v>
      </c>
      <c r="D20" s="150"/>
      <c r="E20" s="167" t="s">
        <v>76</v>
      </c>
      <c r="F20" s="167"/>
      <c r="G20" s="169" t="s">
        <v>258</v>
      </c>
      <c r="H20" s="170"/>
      <c r="I20" s="170"/>
      <c r="J20" s="170"/>
      <c r="K20" s="169" t="s">
        <v>259</v>
      </c>
      <c r="L20" s="170"/>
      <c r="M20" s="170"/>
      <c r="N20" s="170"/>
      <c r="O20" s="169" t="s">
        <v>260</v>
      </c>
      <c r="P20" s="170"/>
      <c r="Q20" s="170"/>
      <c r="R20" s="170"/>
      <c r="S20" s="169" t="s">
        <v>261</v>
      </c>
      <c r="T20" s="170"/>
      <c r="U20" s="170"/>
      <c r="V20" s="170"/>
      <c r="W20" s="169" t="s">
        <v>262</v>
      </c>
      <c r="X20" s="170"/>
      <c r="Y20" s="170"/>
      <c r="Z20" s="170"/>
      <c r="AA20" s="172" t="s">
        <v>77</v>
      </c>
      <c r="AB20" s="173"/>
      <c r="AC20" s="44"/>
      <c r="AD20" s="44"/>
      <c r="AE20" s="44"/>
    </row>
    <row r="21" spans="1:31" ht="99.75" customHeight="1" x14ac:dyDescent="0.25">
      <c r="A21" s="166"/>
      <c r="B21" s="166"/>
      <c r="C21" s="150"/>
      <c r="D21" s="150"/>
      <c r="E21" s="167"/>
      <c r="F21" s="167"/>
      <c r="G21" s="150" t="s">
        <v>78</v>
      </c>
      <c r="H21" s="150"/>
      <c r="I21" s="150" t="s">
        <v>177</v>
      </c>
      <c r="J21" s="150"/>
      <c r="K21" s="150" t="s">
        <v>78</v>
      </c>
      <c r="L21" s="150"/>
      <c r="M21" s="150" t="s">
        <v>177</v>
      </c>
      <c r="N21" s="150"/>
      <c r="O21" s="150" t="s">
        <v>78</v>
      </c>
      <c r="P21" s="150"/>
      <c r="Q21" s="150" t="s">
        <v>177</v>
      </c>
      <c r="R21" s="150"/>
      <c r="S21" s="150" t="s">
        <v>78</v>
      </c>
      <c r="T21" s="150"/>
      <c r="U21" s="150" t="s">
        <v>177</v>
      </c>
      <c r="V21" s="150"/>
      <c r="W21" s="150" t="s">
        <v>78</v>
      </c>
      <c r="X21" s="150"/>
      <c r="Y21" s="150" t="s">
        <v>177</v>
      </c>
      <c r="Z21" s="150"/>
      <c r="AA21" s="174"/>
      <c r="AB21" s="175"/>
    </row>
    <row r="22" spans="1:31" ht="96.75" customHeight="1" x14ac:dyDescent="0.25">
      <c r="A22" s="147"/>
      <c r="B22" s="147"/>
      <c r="C22" s="98" t="s">
        <v>78</v>
      </c>
      <c r="D22" s="98" t="s">
        <v>79</v>
      </c>
      <c r="E22" s="98" t="s">
        <v>268</v>
      </c>
      <c r="F22" s="98" t="s">
        <v>269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97">
        <v>8</v>
      </c>
      <c r="L23" s="97">
        <v>9</v>
      </c>
      <c r="M23" s="97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4.4385120000000002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4.4385120000000002</v>
      </c>
      <c r="G24" s="48">
        <f t="shared" ref="G24:I24" si="1">G25+G26+G27+G28+G29</f>
        <v>0</v>
      </c>
      <c r="H24" s="48" t="s">
        <v>29</v>
      </c>
      <c r="I24" s="48">
        <f t="shared" si="1"/>
        <v>0</v>
      </c>
      <c r="J24" s="48" t="s">
        <v>29</v>
      </c>
      <c r="K24" s="48">
        <f t="shared" si="0"/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si="0"/>
        <v>0</v>
      </c>
      <c r="P24" s="48" t="s">
        <v>29</v>
      </c>
      <c r="Q24" s="48">
        <f t="shared" si="0"/>
        <v>0</v>
      </c>
      <c r="R24" s="48" t="s">
        <v>29</v>
      </c>
      <c r="S24" s="48">
        <f t="shared" si="0"/>
        <v>0</v>
      </c>
      <c r="T24" s="48" t="s">
        <v>29</v>
      </c>
      <c r="U24" s="48">
        <f t="shared" si="0"/>
        <v>0</v>
      </c>
      <c r="V24" s="48" t="s">
        <v>29</v>
      </c>
      <c r="W24" s="48">
        <v>4.4385120000000002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4.4385120000000002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2">G25+K25+O25+S25+W25</f>
        <v>0</v>
      </c>
      <c r="AB25" s="88">
        <f t="shared" ref="AB25:AB50" si="3">I25+M25+Q25+U25+Y25</f>
        <v>0</v>
      </c>
    </row>
    <row r="26" spans="1:31" x14ac:dyDescent="0.25">
      <c r="A26" s="49" t="s">
        <v>86</v>
      </c>
      <c r="B26" s="50" t="s">
        <v>87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2"/>
        <v>0</v>
      </c>
      <c r="AB26" s="88">
        <f t="shared" si="3"/>
        <v>0</v>
      </c>
    </row>
    <row r="27" spans="1:31" ht="31.5" x14ac:dyDescent="0.25">
      <c r="A27" s="49" t="s">
        <v>88</v>
      </c>
      <c r="B27" s="50" t="s">
        <v>89</v>
      </c>
      <c r="C27" s="88">
        <f>C30*1.2</f>
        <v>4.4385120000000002</v>
      </c>
      <c r="D27" s="88">
        <v>0</v>
      </c>
      <c r="E27" s="88">
        <v>0</v>
      </c>
      <c r="F27" s="88">
        <f>C27</f>
        <v>4.4385120000000002</v>
      </c>
      <c r="G27" s="88">
        <v>0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88">
        <v>4.4385120000000002</v>
      </c>
      <c r="X27" s="88" t="s">
        <v>29</v>
      </c>
      <c r="Y27" s="88">
        <v>0</v>
      </c>
      <c r="Z27" s="88" t="s">
        <v>29</v>
      </c>
      <c r="AA27" s="88">
        <f t="shared" si="2"/>
        <v>4.4385120000000002</v>
      </c>
      <c r="AB27" s="88">
        <f t="shared" si="3"/>
        <v>0</v>
      </c>
    </row>
    <row r="28" spans="1:31" x14ac:dyDescent="0.25">
      <c r="A28" s="49" t="s">
        <v>90</v>
      </c>
      <c r="B28" s="50" t="s">
        <v>91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2"/>
        <v>0</v>
      </c>
      <c r="AB28" s="88">
        <f t="shared" si="3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2"/>
        <v>0</v>
      </c>
      <c r="AB29" s="88">
        <f t="shared" si="3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3.69876</v>
      </c>
      <c r="D30" s="48">
        <f t="shared" ref="D30:Y30" si="4">D31+D32+D33+D34</f>
        <v>0</v>
      </c>
      <c r="E30" s="48">
        <f t="shared" si="4"/>
        <v>0</v>
      </c>
      <c r="F30" s="48">
        <f t="shared" si="4"/>
        <v>3.69876</v>
      </c>
      <c r="G30" s="48">
        <f t="shared" ref="G30:I30" si="5">G31+G32+G33+G34</f>
        <v>0</v>
      </c>
      <c r="H30" s="48" t="s">
        <v>29</v>
      </c>
      <c r="I30" s="48">
        <f t="shared" si="5"/>
        <v>0</v>
      </c>
      <c r="J30" s="48" t="s">
        <v>29</v>
      </c>
      <c r="K30" s="48">
        <f t="shared" si="4"/>
        <v>0</v>
      </c>
      <c r="L30" s="48" t="s">
        <v>29</v>
      </c>
      <c r="M30" s="48">
        <f t="shared" si="4"/>
        <v>0</v>
      </c>
      <c r="N30" s="48" t="s">
        <v>29</v>
      </c>
      <c r="O30" s="48">
        <f t="shared" si="4"/>
        <v>0</v>
      </c>
      <c r="P30" s="48" t="s">
        <v>29</v>
      </c>
      <c r="Q30" s="48">
        <f t="shared" si="4"/>
        <v>0</v>
      </c>
      <c r="R30" s="48" t="s">
        <v>29</v>
      </c>
      <c r="S30" s="48">
        <f t="shared" si="4"/>
        <v>0</v>
      </c>
      <c r="T30" s="48" t="s">
        <v>29</v>
      </c>
      <c r="U30" s="48">
        <f>U31+U32+U33+U34</f>
        <v>0</v>
      </c>
      <c r="V30" s="48" t="s">
        <v>29</v>
      </c>
      <c r="W30" s="48">
        <v>3.69876</v>
      </c>
      <c r="X30" s="48" t="s">
        <v>29</v>
      </c>
      <c r="Y30" s="48">
        <f t="shared" si="4"/>
        <v>0</v>
      </c>
      <c r="Z30" s="48" t="s">
        <v>29</v>
      </c>
      <c r="AA30" s="48">
        <f t="shared" si="2"/>
        <v>3.69876</v>
      </c>
      <c r="AB30" s="48">
        <f t="shared" si="3"/>
        <v>0</v>
      </c>
    </row>
    <row r="31" spans="1:31" x14ac:dyDescent="0.25">
      <c r="A31" s="46" t="s">
        <v>95</v>
      </c>
      <c r="B31" s="50" t="s">
        <v>96</v>
      </c>
      <c r="C31" s="124">
        <v>0.13613313115811618</v>
      </c>
      <c r="D31" s="88">
        <v>0</v>
      </c>
      <c r="E31" s="88">
        <v>0</v>
      </c>
      <c r="F31" s="100">
        <f>C31</f>
        <v>0.13613313115811618</v>
      </c>
      <c r="G31" s="88">
        <v>0</v>
      </c>
      <c r="H31" s="88" t="s">
        <v>29</v>
      </c>
      <c r="I31" s="88">
        <v>0</v>
      </c>
      <c r="J31" s="88" t="s">
        <v>29</v>
      </c>
      <c r="K31" s="100">
        <v>0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88">
        <v>0.13613313115811618</v>
      </c>
      <c r="X31" s="88" t="s">
        <v>29</v>
      </c>
      <c r="Y31" s="88">
        <v>0</v>
      </c>
      <c r="Z31" s="88" t="s">
        <v>29</v>
      </c>
      <c r="AA31" s="88">
        <f t="shared" si="2"/>
        <v>0.13613313115811618</v>
      </c>
      <c r="AB31" s="88">
        <f t="shared" si="3"/>
        <v>0</v>
      </c>
    </row>
    <row r="32" spans="1:31" ht="31.5" x14ac:dyDescent="0.25">
      <c r="A32" s="46" t="s">
        <v>97</v>
      </c>
      <c r="B32" s="50" t="s">
        <v>98</v>
      </c>
      <c r="C32" s="124">
        <v>3.0627963485647975</v>
      </c>
      <c r="D32" s="88">
        <v>0</v>
      </c>
      <c r="E32" s="88">
        <v>0</v>
      </c>
      <c r="F32" s="100">
        <f>C32</f>
        <v>3.0627963485647975</v>
      </c>
      <c r="G32" s="88">
        <v>0</v>
      </c>
      <c r="H32" s="88" t="s">
        <v>29</v>
      </c>
      <c r="I32" s="88">
        <v>0</v>
      </c>
      <c r="J32" s="88" t="s">
        <v>29</v>
      </c>
      <c r="K32" s="100">
        <v>0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88">
        <v>3.0627963485647975</v>
      </c>
      <c r="X32" s="88" t="s">
        <v>29</v>
      </c>
      <c r="Y32" s="88">
        <v>0</v>
      </c>
      <c r="Z32" s="88" t="s">
        <v>29</v>
      </c>
      <c r="AA32" s="88">
        <f t="shared" si="2"/>
        <v>3.0627963485647975</v>
      </c>
      <c r="AB32" s="88">
        <f t="shared" si="3"/>
        <v>0</v>
      </c>
    </row>
    <row r="33" spans="1:28" x14ac:dyDescent="0.25">
      <c r="A33" s="46" t="s">
        <v>99</v>
      </c>
      <c r="B33" s="50" t="s">
        <v>100</v>
      </c>
      <c r="C33" s="124">
        <v>0.49983052027708652</v>
      </c>
      <c r="D33" s="88">
        <v>0</v>
      </c>
      <c r="E33" s="88">
        <v>0</v>
      </c>
      <c r="F33" s="100">
        <f>C33</f>
        <v>0.49983052027708652</v>
      </c>
      <c r="G33" s="88">
        <v>0</v>
      </c>
      <c r="H33" s="88" t="s">
        <v>29</v>
      </c>
      <c r="I33" s="88">
        <v>0</v>
      </c>
      <c r="J33" s="88" t="s">
        <v>29</v>
      </c>
      <c r="K33" s="100">
        <v>0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88">
        <v>0.49983052027708652</v>
      </c>
      <c r="X33" s="88" t="s">
        <v>29</v>
      </c>
      <c r="Y33" s="88">
        <v>0</v>
      </c>
      <c r="Z33" s="88" t="s">
        <v>29</v>
      </c>
      <c r="AA33" s="88">
        <f t="shared" si="2"/>
        <v>0.49983052027708652</v>
      </c>
      <c r="AB33" s="88">
        <f t="shared" si="3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88">
        <v>0</v>
      </c>
      <c r="H34" s="88" t="s">
        <v>29</v>
      </c>
      <c r="I34" s="88">
        <v>0</v>
      </c>
      <c r="J34" s="88" t="s">
        <v>29</v>
      </c>
      <c r="K34" s="100">
        <v>0</v>
      </c>
      <c r="L34" s="88" t="s">
        <v>29</v>
      </c>
      <c r="M34" s="88">
        <v>0</v>
      </c>
      <c r="N34" s="88" t="s">
        <v>29</v>
      </c>
      <c r="O34" s="88">
        <f>F34</f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2"/>
        <v>0</v>
      </c>
      <c r="AB34" s="88">
        <f t="shared" si="3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0.35</v>
      </c>
      <c r="D35" s="48">
        <f t="shared" ref="D35:Y35" si="6">D36+D37+D38+D39+D40+D41+D42</f>
        <v>0</v>
      </c>
      <c r="E35" s="48">
        <f t="shared" si="6"/>
        <v>0</v>
      </c>
      <c r="F35" s="48">
        <f t="shared" si="6"/>
        <v>0.31</v>
      </c>
      <c r="G35" s="48">
        <f t="shared" ref="G35:I35" si="7">G36+G37+G38+G39+G40+G41+G42</f>
        <v>0</v>
      </c>
      <c r="H35" s="48" t="s">
        <v>29</v>
      </c>
      <c r="I35" s="48">
        <f t="shared" si="7"/>
        <v>0</v>
      </c>
      <c r="J35" s="48" t="s">
        <v>29</v>
      </c>
      <c r="K35" s="48">
        <f t="shared" si="6"/>
        <v>0</v>
      </c>
      <c r="L35" s="48" t="s">
        <v>29</v>
      </c>
      <c r="M35" s="48">
        <f t="shared" si="6"/>
        <v>0</v>
      </c>
      <c r="N35" s="48" t="s">
        <v>29</v>
      </c>
      <c r="O35" s="48">
        <f t="shared" si="6"/>
        <v>0</v>
      </c>
      <c r="P35" s="48" t="s">
        <v>29</v>
      </c>
      <c r="Q35" s="48">
        <f t="shared" si="6"/>
        <v>0</v>
      </c>
      <c r="R35" s="48" t="s">
        <v>29</v>
      </c>
      <c r="S35" s="48">
        <f t="shared" si="6"/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v>0.35</v>
      </c>
      <c r="X35" s="48" t="s">
        <v>29</v>
      </c>
      <c r="Y35" s="48">
        <f t="shared" si="6"/>
        <v>0</v>
      </c>
      <c r="Z35" s="48" t="s">
        <v>29</v>
      </c>
      <c r="AA35" s="48">
        <f t="shared" si="2"/>
        <v>0.35</v>
      </c>
      <c r="AB35" s="48">
        <f t="shared" si="3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8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2"/>
        <v>0</v>
      </c>
      <c r="AB36" s="88">
        <f t="shared" si="3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8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2"/>
        <v>0</v>
      </c>
      <c r="AB37" s="88">
        <f t="shared" si="3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8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2"/>
        <v>0</v>
      </c>
      <c r="AB38" s="88">
        <f t="shared" si="3"/>
        <v>0</v>
      </c>
    </row>
    <row r="39" spans="1:28" ht="31.5" x14ac:dyDescent="0.25">
      <c r="A39" s="49" t="s">
        <v>110</v>
      </c>
      <c r="B39" s="50" t="s">
        <v>111</v>
      </c>
      <c r="C39" s="88">
        <v>0</v>
      </c>
      <c r="D39" s="88">
        <v>0</v>
      </c>
      <c r="E39" s="88">
        <v>0</v>
      </c>
      <c r="F39" s="88">
        <v>0</v>
      </c>
      <c r="G39" s="88">
        <v>0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2"/>
        <v>0</v>
      </c>
      <c r="AB39" s="88">
        <f t="shared" si="3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2"/>
        <v>0</v>
      </c>
      <c r="AB40" s="88">
        <f t="shared" si="3"/>
        <v>0</v>
      </c>
    </row>
    <row r="41" spans="1:28" x14ac:dyDescent="0.25">
      <c r="A41" s="49" t="s">
        <v>114</v>
      </c>
      <c r="B41" s="50" t="s">
        <v>115</v>
      </c>
      <c r="C41" s="88">
        <v>0.35</v>
      </c>
      <c r="D41" s="88">
        <v>0</v>
      </c>
      <c r="E41" s="88">
        <v>0</v>
      </c>
      <c r="F41" s="88">
        <v>0.31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0.35</v>
      </c>
      <c r="X41" s="88" t="s">
        <v>29</v>
      </c>
      <c r="Y41" s="88">
        <v>0</v>
      </c>
      <c r="Z41" s="88" t="s">
        <v>29</v>
      </c>
      <c r="AA41" s="88">
        <f t="shared" si="2"/>
        <v>0.35</v>
      </c>
      <c r="AB41" s="88">
        <f t="shared" si="3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8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2"/>
        <v>0</v>
      </c>
      <c r="AB42" s="88">
        <f t="shared" si="3"/>
        <v>0</v>
      </c>
    </row>
    <row r="43" spans="1:28" x14ac:dyDescent="0.25">
      <c r="A43" s="46" t="s">
        <v>13</v>
      </c>
      <c r="B43" s="47" t="s">
        <v>118</v>
      </c>
      <c r="C43" s="48">
        <f>C44+C45+C46+C47+C48+C49+C50</f>
        <v>0.35</v>
      </c>
      <c r="D43" s="48">
        <f t="shared" ref="D43:K43" si="8">D44+D45+D46+D47+D48+D49+D50</f>
        <v>0</v>
      </c>
      <c r="E43" s="48">
        <f t="shared" si="8"/>
        <v>0</v>
      </c>
      <c r="F43" s="48">
        <f t="shared" si="8"/>
        <v>0.35</v>
      </c>
      <c r="G43" s="48">
        <f>G44+G45+G46+G47+G48+G49+G50</f>
        <v>0</v>
      </c>
      <c r="H43" s="48" t="s">
        <v>29</v>
      </c>
      <c r="I43" s="48">
        <f>I44+I45+I46+I47+I48+I49+I50</f>
        <v>0</v>
      </c>
      <c r="J43" s="48" t="s">
        <v>29</v>
      </c>
      <c r="K43" s="48">
        <f t="shared" si="8"/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v>0.35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2"/>
        <v>0.35</v>
      </c>
      <c r="AB43" s="48">
        <f t="shared" si="3"/>
        <v>0</v>
      </c>
    </row>
    <row r="44" spans="1:28" x14ac:dyDescent="0.25">
      <c r="A44" s="49" t="s">
        <v>119</v>
      </c>
      <c r="B44" s="50" t="s">
        <v>120</v>
      </c>
      <c r="C44" s="88">
        <f t="shared" ref="C44:K50" si="9">C36</f>
        <v>0</v>
      </c>
      <c r="D44" s="88">
        <f t="shared" si="9"/>
        <v>0</v>
      </c>
      <c r="E44" s="88">
        <f t="shared" si="9"/>
        <v>0</v>
      </c>
      <c r="F44" s="88">
        <f t="shared" si="9"/>
        <v>0</v>
      </c>
      <c r="G44" s="88">
        <f t="shared" ref="G44:I50" si="10">G36</f>
        <v>0</v>
      </c>
      <c r="H44" s="88" t="s">
        <v>29</v>
      </c>
      <c r="I44" s="88">
        <f t="shared" si="10"/>
        <v>0</v>
      </c>
      <c r="J44" s="88" t="s">
        <v>29</v>
      </c>
      <c r="K44" s="88">
        <f t="shared" si="9"/>
        <v>0</v>
      </c>
      <c r="L44" s="88" t="s">
        <v>29</v>
      </c>
      <c r="M44" s="88">
        <f t="shared" ref="M44:M50" si="11">M36</f>
        <v>0</v>
      </c>
      <c r="N44" s="88" t="s">
        <v>29</v>
      </c>
      <c r="O44" s="88">
        <f t="shared" ref="O44:O49" si="12">O36</f>
        <v>0</v>
      </c>
      <c r="P44" s="88" t="s">
        <v>29</v>
      </c>
      <c r="Q44" s="88">
        <f t="shared" ref="Q44:Q50" si="13">Q36</f>
        <v>0</v>
      </c>
      <c r="R44" s="88" t="s">
        <v>29</v>
      </c>
      <c r="S44" s="88">
        <f t="shared" ref="S44:S49" si="14">S36</f>
        <v>0</v>
      </c>
      <c r="T44" s="88" t="s">
        <v>29</v>
      </c>
      <c r="U44" s="88">
        <f t="shared" ref="U44:U49" si="15">U36</f>
        <v>0</v>
      </c>
      <c r="V44" s="88" t="s">
        <v>29</v>
      </c>
      <c r="W44" s="88">
        <v>0</v>
      </c>
      <c r="X44" s="88" t="s">
        <v>29</v>
      </c>
      <c r="Y44" s="88">
        <f t="shared" ref="Y44:Y50" si="16">Y36</f>
        <v>0</v>
      </c>
      <c r="Z44" s="88" t="s">
        <v>29</v>
      </c>
      <c r="AA44" s="88">
        <f t="shared" si="2"/>
        <v>0</v>
      </c>
      <c r="AB44" s="88">
        <f t="shared" si="3"/>
        <v>0</v>
      </c>
    </row>
    <row r="45" spans="1:28" x14ac:dyDescent="0.25">
      <c r="A45" s="49" t="s">
        <v>121</v>
      </c>
      <c r="B45" s="50" t="s">
        <v>107</v>
      </c>
      <c r="C45" s="88">
        <f t="shared" si="9"/>
        <v>0</v>
      </c>
      <c r="D45" s="88">
        <f t="shared" si="9"/>
        <v>0</v>
      </c>
      <c r="E45" s="88">
        <f t="shared" si="9"/>
        <v>0</v>
      </c>
      <c r="F45" s="88">
        <f t="shared" si="9"/>
        <v>0</v>
      </c>
      <c r="G45" s="88">
        <f t="shared" si="10"/>
        <v>0</v>
      </c>
      <c r="H45" s="88" t="s">
        <v>29</v>
      </c>
      <c r="I45" s="88">
        <f t="shared" si="10"/>
        <v>0</v>
      </c>
      <c r="J45" s="88" t="s">
        <v>29</v>
      </c>
      <c r="K45" s="88">
        <f t="shared" si="9"/>
        <v>0</v>
      </c>
      <c r="L45" s="88" t="s">
        <v>29</v>
      </c>
      <c r="M45" s="88">
        <f t="shared" si="11"/>
        <v>0</v>
      </c>
      <c r="N45" s="88" t="s">
        <v>29</v>
      </c>
      <c r="O45" s="88">
        <f t="shared" si="12"/>
        <v>0</v>
      </c>
      <c r="P45" s="88" t="s">
        <v>29</v>
      </c>
      <c r="Q45" s="88">
        <f t="shared" si="13"/>
        <v>0</v>
      </c>
      <c r="R45" s="88" t="s">
        <v>29</v>
      </c>
      <c r="S45" s="88">
        <f t="shared" si="14"/>
        <v>0</v>
      </c>
      <c r="T45" s="88" t="s">
        <v>29</v>
      </c>
      <c r="U45" s="88">
        <f t="shared" si="15"/>
        <v>0</v>
      </c>
      <c r="V45" s="88" t="s">
        <v>29</v>
      </c>
      <c r="W45" s="88">
        <v>0</v>
      </c>
      <c r="X45" s="88" t="s">
        <v>29</v>
      </c>
      <c r="Y45" s="88">
        <f t="shared" si="16"/>
        <v>0</v>
      </c>
      <c r="Z45" s="88" t="s">
        <v>29</v>
      </c>
      <c r="AA45" s="88">
        <f t="shared" si="2"/>
        <v>0</v>
      </c>
      <c r="AB45" s="88">
        <f t="shared" si="3"/>
        <v>0</v>
      </c>
    </row>
    <row r="46" spans="1:28" x14ac:dyDescent="0.25">
      <c r="A46" s="49" t="s">
        <v>122</v>
      </c>
      <c r="B46" s="50" t="s">
        <v>109</v>
      </c>
      <c r="C46" s="88">
        <f t="shared" si="9"/>
        <v>0</v>
      </c>
      <c r="D46" s="88">
        <f t="shared" si="9"/>
        <v>0</v>
      </c>
      <c r="E46" s="88">
        <f t="shared" si="9"/>
        <v>0</v>
      </c>
      <c r="F46" s="88">
        <f t="shared" si="9"/>
        <v>0</v>
      </c>
      <c r="G46" s="88">
        <f t="shared" si="10"/>
        <v>0</v>
      </c>
      <c r="H46" s="88" t="s">
        <v>29</v>
      </c>
      <c r="I46" s="88">
        <f t="shared" si="10"/>
        <v>0</v>
      </c>
      <c r="J46" s="88" t="s">
        <v>29</v>
      </c>
      <c r="K46" s="88">
        <f t="shared" si="9"/>
        <v>0</v>
      </c>
      <c r="L46" s="88" t="s">
        <v>29</v>
      </c>
      <c r="M46" s="88">
        <f t="shared" si="11"/>
        <v>0</v>
      </c>
      <c r="N46" s="88" t="s">
        <v>29</v>
      </c>
      <c r="O46" s="88">
        <f t="shared" si="12"/>
        <v>0</v>
      </c>
      <c r="P46" s="88" t="s">
        <v>29</v>
      </c>
      <c r="Q46" s="88">
        <f t="shared" si="13"/>
        <v>0</v>
      </c>
      <c r="R46" s="88" t="s">
        <v>29</v>
      </c>
      <c r="S46" s="88">
        <f t="shared" si="14"/>
        <v>0</v>
      </c>
      <c r="T46" s="88" t="s">
        <v>29</v>
      </c>
      <c r="U46" s="88">
        <f t="shared" si="15"/>
        <v>0</v>
      </c>
      <c r="V46" s="88" t="s">
        <v>29</v>
      </c>
      <c r="W46" s="88">
        <v>0</v>
      </c>
      <c r="X46" s="88" t="s">
        <v>29</v>
      </c>
      <c r="Y46" s="88">
        <f t="shared" si="16"/>
        <v>0</v>
      </c>
      <c r="Z46" s="88" t="s">
        <v>29</v>
      </c>
      <c r="AA46" s="88">
        <f t="shared" si="2"/>
        <v>0</v>
      </c>
      <c r="AB46" s="88">
        <f t="shared" si="3"/>
        <v>0</v>
      </c>
    </row>
    <row r="47" spans="1:28" ht="31.5" x14ac:dyDescent="0.25">
      <c r="A47" s="49" t="s">
        <v>123</v>
      </c>
      <c r="B47" s="50" t="s">
        <v>111</v>
      </c>
      <c r="C47" s="88">
        <v>0</v>
      </c>
      <c r="D47" s="88">
        <f t="shared" si="9"/>
        <v>0</v>
      </c>
      <c r="E47" s="88">
        <f t="shared" si="9"/>
        <v>0</v>
      </c>
      <c r="F47" s="88">
        <v>0</v>
      </c>
      <c r="G47" s="88">
        <f t="shared" si="10"/>
        <v>0</v>
      </c>
      <c r="H47" s="88" t="s">
        <v>29</v>
      </c>
      <c r="I47" s="88">
        <f t="shared" si="10"/>
        <v>0</v>
      </c>
      <c r="J47" s="88" t="s">
        <v>29</v>
      </c>
      <c r="K47" s="88">
        <v>0</v>
      </c>
      <c r="L47" s="88" t="s">
        <v>29</v>
      </c>
      <c r="M47" s="88">
        <f t="shared" si="11"/>
        <v>0</v>
      </c>
      <c r="N47" s="88" t="s">
        <v>29</v>
      </c>
      <c r="O47" s="88">
        <f t="shared" si="12"/>
        <v>0</v>
      </c>
      <c r="P47" s="88" t="s">
        <v>29</v>
      </c>
      <c r="Q47" s="88">
        <f t="shared" si="13"/>
        <v>0</v>
      </c>
      <c r="R47" s="88" t="s">
        <v>29</v>
      </c>
      <c r="S47" s="88">
        <f t="shared" si="14"/>
        <v>0</v>
      </c>
      <c r="T47" s="88" t="s">
        <v>29</v>
      </c>
      <c r="U47" s="88">
        <f t="shared" si="15"/>
        <v>0</v>
      </c>
      <c r="V47" s="88" t="s">
        <v>29</v>
      </c>
      <c r="W47" s="88">
        <v>0</v>
      </c>
      <c r="X47" s="88" t="s">
        <v>29</v>
      </c>
      <c r="Y47" s="88">
        <f t="shared" si="16"/>
        <v>0</v>
      </c>
      <c r="Z47" s="88" t="s">
        <v>29</v>
      </c>
      <c r="AA47" s="88">
        <f t="shared" si="2"/>
        <v>0</v>
      </c>
      <c r="AB47" s="88">
        <f t="shared" si="3"/>
        <v>0</v>
      </c>
    </row>
    <row r="48" spans="1:28" ht="31.5" x14ac:dyDescent="0.25">
      <c r="A48" s="49" t="s">
        <v>124</v>
      </c>
      <c r="B48" s="50" t="s">
        <v>113</v>
      </c>
      <c r="C48" s="88">
        <f t="shared" si="9"/>
        <v>0</v>
      </c>
      <c r="D48" s="88">
        <f t="shared" si="9"/>
        <v>0</v>
      </c>
      <c r="E48" s="88">
        <f t="shared" si="9"/>
        <v>0</v>
      </c>
      <c r="F48" s="88">
        <f t="shared" si="9"/>
        <v>0</v>
      </c>
      <c r="G48" s="88">
        <f t="shared" si="10"/>
        <v>0</v>
      </c>
      <c r="H48" s="88" t="s">
        <v>29</v>
      </c>
      <c r="I48" s="88">
        <f t="shared" si="10"/>
        <v>0</v>
      </c>
      <c r="J48" s="88" t="s">
        <v>29</v>
      </c>
      <c r="K48" s="88">
        <f t="shared" si="9"/>
        <v>0</v>
      </c>
      <c r="L48" s="88" t="s">
        <v>29</v>
      </c>
      <c r="M48" s="88">
        <f t="shared" si="11"/>
        <v>0</v>
      </c>
      <c r="N48" s="88" t="s">
        <v>29</v>
      </c>
      <c r="O48" s="88">
        <f t="shared" si="12"/>
        <v>0</v>
      </c>
      <c r="P48" s="88" t="s">
        <v>29</v>
      </c>
      <c r="Q48" s="88">
        <f t="shared" si="13"/>
        <v>0</v>
      </c>
      <c r="R48" s="88" t="s">
        <v>29</v>
      </c>
      <c r="S48" s="88">
        <f t="shared" si="14"/>
        <v>0</v>
      </c>
      <c r="T48" s="88" t="s">
        <v>29</v>
      </c>
      <c r="U48" s="88">
        <f t="shared" si="15"/>
        <v>0</v>
      </c>
      <c r="V48" s="88" t="s">
        <v>29</v>
      </c>
      <c r="W48" s="88">
        <v>0</v>
      </c>
      <c r="X48" s="88" t="s">
        <v>29</v>
      </c>
      <c r="Y48" s="88">
        <f t="shared" si="16"/>
        <v>0</v>
      </c>
      <c r="Z48" s="88" t="s">
        <v>29</v>
      </c>
      <c r="AA48" s="88">
        <f t="shared" si="2"/>
        <v>0</v>
      </c>
      <c r="AB48" s="88">
        <f t="shared" si="3"/>
        <v>0</v>
      </c>
    </row>
    <row r="49" spans="1:28" x14ac:dyDescent="0.25">
      <c r="A49" s="49" t="s">
        <v>125</v>
      </c>
      <c r="B49" s="50" t="s">
        <v>115</v>
      </c>
      <c r="C49" s="88">
        <f>C41</f>
        <v>0.35</v>
      </c>
      <c r="D49" s="88">
        <f t="shared" si="9"/>
        <v>0</v>
      </c>
      <c r="E49" s="88">
        <f t="shared" si="9"/>
        <v>0</v>
      </c>
      <c r="F49" s="88">
        <f>C49</f>
        <v>0.35</v>
      </c>
      <c r="G49" s="88">
        <f t="shared" si="10"/>
        <v>0</v>
      </c>
      <c r="H49" s="88" t="s">
        <v>29</v>
      </c>
      <c r="I49" s="88">
        <f t="shared" si="10"/>
        <v>0</v>
      </c>
      <c r="J49" s="88" t="s">
        <v>29</v>
      </c>
      <c r="K49" s="88">
        <f t="shared" si="9"/>
        <v>0</v>
      </c>
      <c r="L49" s="88" t="s">
        <v>29</v>
      </c>
      <c r="M49" s="88">
        <f t="shared" si="11"/>
        <v>0</v>
      </c>
      <c r="N49" s="88" t="s">
        <v>29</v>
      </c>
      <c r="O49" s="88">
        <f t="shared" si="12"/>
        <v>0</v>
      </c>
      <c r="P49" s="88" t="s">
        <v>29</v>
      </c>
      <c r="Q49" s="88">
        <f t="shared" si="13"/>
        <v>0</v>
      </c>
      <c r="R49" s="88" t="s">
        <v>29</v>
      </c>
      <c r="S49" s="88">
        <f t="shared" si="14"/>
        <v>0</v>
      </c>
      <c r="T49" s="88" t="s">
        <v>29</v>
      </c>
      <c r="U49" s="88">
        <f t="shared" si="15"/>
        <v>0</v>
      </c>
      <c r="V49" s="88" t="s">
        <v>29</v>
      </c>
      <c r="W49" s="88">
        <v>0.35</v>
      </c>
      <c r="X49" s="88" t="s">
        <v>29</v>
      </c>
      <c r="Y49" s="88">
        <f t="shared" si="16"/>
        <v>0</v>
      </c>
      <c r="Z49" s="88" t="s">
        <v>29</v>
      </c>
      <c r="AA49" s="88">
        <f t="shared" si="2"/>
        <v>0.35</v>
      </c>
      <c r="AB49" s="88">
        <f t="shared" si="3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10"/>
        <v>0</v>
      </c>
      <c r="H50" s="88" t="s">
        <v>29</v>
      </c>
      <c r="I50" s="89">
        <f t="shared" si="10"/>
        <v>0</v>
      </c>
      <c r="J50" s="88" t="s">
        <v>29</v>
      </c>
      <c r="K50" s="89">
        <f t="shared" si="9"/>
        <v>0</v>
      </c>
      <c r="L50" s="88" t="s">
        <v>29</v>
      </c>
      <c r="M50" s="89">
        <f t="shared" si="11"/>
        <v>0</v>
      </c>
      <c r="N50" s="88" t="s">
        <v>29</v>
      </c>
      <c r="O50" s="89">
        <v>0</v>
      </c>
      <c r="P50" s="88" t="s">
        <v>29</v>
      </c>
      <c r="Q50" s="89">
        <f t="shared" si="13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16"/>
        <v>0</v>
      </c>
      <c r="Z50" s="88" t="s">
        <v>29</v>
      </c>
      <c r="AA50" s="88">
        <f t="shared" si="2"/>
        <v>0</v>
      </c>
      <c r="AB50" s="88">
        <f t="shared" si="3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3.69876</v>
      </c>
      <c r="D52" s="88">
        <f t="shared" ref="D52:Y52" si="17">D30</f>
        <v>0</v>
      </c>
      <c r="E52" s="88">
        <f t="shared" si="17"/>
        <v>0</v>
      </c>
      <c r="F52" s="88">
        <f>C52</f>
        <v>3.69876</v>
      </c>
      <c r="G52" s="88">
        <f t="shared" ref="G52:I52" si="18">G30</f>
        <v>0</v>
      </c>
      <c r="H52" s="88" t="s">
        <v>29</v>
      </c>
      <c r="I52" s="88">
        <f t="shared" si="18"/>
        <v>0</v>
      </c>
      <c r="J52" s="88" t="s">
        <v>29</v>
      </c>
      <c r="K52" s="88">
        <v>0</v>
      </c>
      <c r="L52" s="88" t="s">
        <v>29</v>
      </c>
      <c r="M52" s="88">
        <f t="shared" si="17"/>
        <v>0</v>
      </c>
      <c r="N52" s="88" t="s">
        <v>29</v>
      </c>
      <c r="O52" s="88">
        <f t="shared" si="17"/>
        <v>0</v>
      </c>
      <c r="P52" s="88" t="s">
        <v>29</v>
      </c>
      <c r="Q52" s="88">
        <f t="shared" si="17"/>
        <v>0</v>
      </c>
      <c r="R52" s="88" t="s">
        <v>29</v>
      </c>
      <c r="S52" s="88">
        <f t="shared" si="17"/>
        <v>0</v>
      </c>
      <c r="T52" s="88" t="s">
        <v>29</v>
      </c>
      <c r="U52" s="88">
        <f t="shared" si="17"/>
        <v>0</v>
      </c>
      <c r="V52" s="88" t="s">
        <v>29</v>
      </c>
      <c r="W52" s="88">
        <v>3.69876</v>
      </c>
      <c r="X52" s="88" t="s">
        <v>29</v>
      </c>
      <c r="Y52" s="88">
        <f t="shared" si="17"/>
        <v>0</v>
      </c>
      <c r="Z52" s="88" t="s">
        <v>29</v>
      </c>
      <c r="AA52" s="88">
        <f>G52+K52+O52+S52+W52</f>
        <v>3.69876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K55" si="19">C44</f>
        <v>0</v>
      </c>
      <c r="D53" s="88">
        <f t="shared" si="19"/>
        <v>0</v>
      </c>
      <c r="E53" s="88">
        <f t="shared" si="19"/>
        <v>0</v>
      </c>
      <c r="F53" s="88">
        <f t="shared" si="19"/>
        <v>0</v>
      </c>
      <c r="G53" s="88">
        <f>G44</f>
        <v>0</v>
      </c>
      <c r="H53" s="88" t="s">
        <v>29</v>
      </c>
      <c r="I53" s="88">
        <f>I44</f>
        <v>0</v>
      </c>
      <c r="J53" s="88" t="s">
        <v>29</v>
      </c>
      <c r="K53" s="88">
        <f t="shared" si="19"/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20">G53+K53+O53+S53+W53</f>
        <v>0</v>
      </c>
      <c r="AB53" s="88">
        <f t="shared" ref="AB53:AB64" si="21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19"/>
        <v>0</v>
      </c>
      <c r="D54" s="89">
        <f t="shared" si="19"/>
        <v>0</v>
      </c>
      <c r="E54" s="89">
        <f t="shared" si="19"/>
        <v>0</v>
      </c>
      <c r="F54" s="89">
        <f t="shared" si="19"/>
        <v>0</v>
      </c>
      <c r="G54" s="89">
        <f>G45</f>
        <v>0</v>
      </c>
      <c r="H54" s="88" t="s">
        <v>29</v>
      </c>
      <c r="I54" s="89">
        <f>I45</f>
        <v>0</v>
      </c>
      <c r="J54" s="88" t="s">
        <v>29</v>
      </c>
      <c r="K54" s="89">
        <f t="shared" si="19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v>0</v>
      </c>
      <c r="X54" s="88" t="s">
        <v>29</v>
      </c>
      <c r="Y54" s="89">
        <f>Y45</f>
        <v>0</v>
      </c>
      <c r="Z54" s="88" t="s">
        <v>29</v>
      </c>
      <c r="AA54" s="88">
        <f t="shared" si="20"/>
        <v>0</v>
      </c>
      <c r="AB54" s="88">
        <f t="shared" si="21"/>
        <v>0</v>
      </c>
    </row>
    <row r="55" spans="1:28" x14ac:dyDescent="0.25">
      <c r="A55" s="49" t="s">
        <v>134</v>
      </c>
      <c r="B55" s="52" t="s">
        <v>135</v>
      </c>
      <c r="C55" s="89">
        <f t="shared" si="19"/>
        <v>0</v>
      </c>
      <c r="D55" s="89">
        <f t="shared" si="19"/>
        <v>0</v>
      </c>
      <c r="E55" s="89">
        <f t="shared" si="19"/>
        <v>0</v>
      </c>
      <c r="F55" s="89">
        <f t="shared" si="19"/>
        <v>0</v>
      </c>
      <c r="G55" s="89">
        <f>G46</f>
        <v>0</v>
      </c>
      <c r="H55" s="88" t="s">
        <v>29</v>
      </c>
      <c r="I55" s="89">
        <f>I46</f>
        <v>0</v>
      </c>
      <c r="J55" s="88" t="s">
        <v>29</v>
      </c>
      <c r="K55" s="89">
        <f t="shared" si="19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v>0</v>
      </c>
      <c r="X55" s="88" t="s">
        <v>29</v>
      </c>
      <c r="Y55" s="89">
        <f>Y46</f>
        <v>0</v>
      </c>
      <c r="Z55" s="88" t="s">
        <v>29</v>
      </c>
      <c r="AA55" s="88">
        <f t="shared" si="20"/>
        <v>0</v>
      </c>
      <c r="AB55" s="88">
        <f t="shared" si="21"/>
        <v>0</v>
      </c>
    </row>
    <row r="56" spans="1:28" x14ac:dyDescent="0.25">
      <c r="A56" s="49" t="s">
        <v>136</v>
      </c>
      <c r="B56" s="52" t="s">
        <v>137</v>
      </c>
      <c r="C56" s="89">
        <f>C41</f>
        <v>0.35</v>
      </c>
      <c r="D56" s="89">
        <f t="shared" ref="D56:K56" si="22">D47+D48+D49</f>
        <v>0</v>
      </c>
      <c r="E56" s="89">
        <f t="shared" si="22"/>
        <v>0</v>
      </c>
      <c r="F56" s="89">
        <f>C56</f>
        <v>0.35</v>
      </c>
      <c r="G56" s="89">
        <f>G47+G48+G49</f>
        <v>0</v>
      </c>
      <c r="H56" s="88" t="s">
        <v>29</v>
      </c>
      <c r="I56" s="89">
        <f>I47+I48+I49</f>
        <v>0</v>
      </c>
      <c r="J56" s="88" t="s">
        <v>29</v>
      </c>
      <c r="K56" s="89">
        <f t="shared" si="22"/>
        <v>0</v>
      </c>
      <c r="L56" s="88" t="s">
        <v>29</v>
      </c>
      <c r="M56" s="89">
        <f>M47+M48+M49</f>
        <v>0</v>
      </c>
      <c r="N56" s="88" t="s">
        <v>29</v>
      </c>
      <c r="O56" s="89">
        <f>O47+O48+O49</f>
        <v>0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v>0.35</v>
      </c>
      <c r="X56" s="88" t="s">
        <v>29</v>
      </c>
      <c r="Y56" s="89">
        <f>Y47+Y48+Y49</f>
        <v>0</v>
      </c>
      <c r="Z56" s="88" t="s">
        <v>29</v>
      </c>
      <c r="AA56" s="88">
        <f t="shared" si="20"/>
        <v>0.35</v>
      </c>
      <c r="AB56" s="88">
        <f t="shared" si="21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K57" si="23">E50</f>
        <v>0</v>
      </c>
      <c r="F57" s="89">
        <f t="shared" si="23"/>
        <v>0</v>
      </c>
      <c r="G57" s="89">
        <f>G50</f>
        <v>0</v>
      </c>
      <c r="H57" s="88" t="s">
        <v>29</v>
      </c>
      <c r="I57" s="89">
        <f>I50</f>
        <v>0</v>
      </c>
      <c r="J57" s="88" t="s">
        <v>29</v>
      </c>
      <c r="K57" s="89">
        <f t="shared" si="23"/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21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U59" si="24">D60+D61+D62+D63+D64</f>
        <v>0</v>
      </c>
      <c r="E59" s="48">
        <f t="shared" si="24"/>
        <v>0</v>
      </c>
      <c r="F59" s="48">
        <f t="shared" si="24"/>
        <v>0</v>
      </c>
      <c r="G59" s="48">
        <f t="shared" ref="G59:I59" si="25">G60+G61+G62+G63+G64</f>
        <v>0</v>
      </c>
      <c r="H59" s="48" t="s">
        <v>29</v>
      </c>
      <c r="I59" s="48">
        <f t="shared" si="25"/>
        <v>0</v>
      </c>
      <c r="J59" s="48" t="s">
        <v>29</v>
      </c>
      <c r="K59" s="48">
        <f t="shared" si="24"/>
        <v>0</v>
      </c>
      <c r="L59" s="48" t="s">
        <v>29</v>
      </c>
      <c r="M59" s="48">
        <f t="shared" si="24"/>
        <v>0</v>
      </c>
      <c r="N59" s="48" t="s">
        <v>29</v>
      </c>
      <c r="O59" s="48">
        <f t="shared" si="24"/>
        <v>0</v>
      </c>
      <c r="P59" s="48" t="s">
        <v>29</v>
      </c>
      <c r="Q59" s="48">
        <f t="shared" si="24"/>
        <v>0</v>
      </c>
      <c r="R59" s="48" t="s">
        <v>29</v>
      </c>
      <c r="S59" s="48">
        <f t="shared" si="24"/>
        <v>0</v>
      </c>
      <c r="T59" s="48" t="s">
        <v>29</v>
      </c>
      <c r="U59" s="48">
        <f t="shared" si="24"/>
        <v>0</v>
      </c>
      <c r="V59" s="48" t="s">
        <v>29</v>
      </c>
      <c r="W59" s="48"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21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26">G60+K60+O60+S60+W60</f>
        <v>0</v>
      </c>
      <c r="AB60" s="88">
        <f t="shared" si="21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26"/>
        <v>0</v>
      </c>
      <c r="AB61" s="88">
        <f t="shared" si="21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26"/>
        <v>0</v>
      </c>
      <c r="AB62" s="88">
        <f t="shared" si="21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26"/>
        <v>0</v>
      </c>
      <c r="AB63" s="88">
        <f t="shared" si="21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26"/>
        <v>0</v>
      </c>
      <c r="AB64" s="88">
        <f t="shared" si="21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62"/>
      <c r="C66" s="162"/>
      <c r="D66" s="162"/>
      <c r="E66" s="162"/>
      <c r="F66" s="162"/>
      <c r="G66" s="162"/>
      <c r="H66" s="162"/>
      <c r="I66" s="162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63"/>
      <c r="C68" s="163"/>
      <c r="D68" s="163"/>
      <c r="E68" s="163"/>
      <c r="F68" s="163"/>
      <c r="G68" s="163"/>
      <c r="H68" s="163"/>
      <c r="I68" s="163"/>
      <c r="J68" s="59"/>
      <c r="K68" s="59"/>
      <c r="L68" s="42"/>
      <c r="M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M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62"/>
      <c r="C70" s="162"/>
      <c r="D70" s="162"/>
      <c r="E70" s="162"/>
      <c r="F70" s="162"/>
      <c r="G70" s="162"/>
      <c r="H70" s="162"/>
      <c r="I70" s="162"/>
      <c r="J70" s="57"/>
      <c r="K70" s="57"/>
      <c r="L70" s="42"/>
      <c r="M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M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62"/>
      <c r="C72" s="162"/>
      <c r="D72" s="162"/>
      <c r="E72" s="162"/>
      <c r="F72" s="162"/>
      <c r="G72" s="162"/>
      <c r="H72" s="162"/>
      <c r="I72" s="162"/>
      <c r="J72" s="57"/>
      <c r="K72" s="57"/>
      <c r="L72" s="42"/>
      <c r="M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63"/>
      <c r="C73" s="163"/>
      <c r="D73" s="163"/>
      <c r="E73" s="163"/>
      <c r="F73" s="163"/>
      <c r="G73" s="163"/>
      <c r="H73" s="163"/>
      <c r="I73" s="163"/>
      <c r="J73" s="59"/>
      <c r="K73" s="59"/>
      <c r="L73" s="42"/>
      <c r="M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62"/>
      <c r="C74" s="162"/>
      <c r="D74" s="162"/>
      <c r="E74" s="162"/>
      <c r="F74" s="162"/>
      <c r="G74" s="162"/>
      <c r="H74" s="162"/>
      <c r="I74" s="162"/>
      <c r="J74" s="57"/>
      <c r="K74" s="57"/>
      <c r="L74" s="42"/>
      <c r="M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60"/>
      <c r="C75" s="160"/>
      <c r="D75" s="160"/>
      <c r="E75" s="160"/>
      <c r="F75" s="160"/>
      <c r="G75" s="160"/>
      <c r="H75" s="160"/>
      <c r="I75" s="160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M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61"/>
      <c r="C77" s="161"/>
      <c r="D77" s="161"/>
      <c r="E77" s="161"/>
      <c r="F77" s="161"/>
      <c r="G77" s="161"/>
      <c r="H77" s="161"/>
      <c r="I77" s="161"/>
      <c r="J77" s="64"/>
      <c r="K77" s="64"/>
      <c r="L77" s="42"/>
      <c r="M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M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M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="43" customFormat="1" x14ac:dyDescent="0.25"/>
    <row r="82" s="43" customFormat="1" x14ac:dyDescent="0.25"/>
    <row r="83" s="43" customFormat="1" x14ac:dyDescent="0.25"/>
    <row r="84" s="43" customFormat="1" x14ac:dyDescent="0.25"/>
    <row r="85" s="43" customFormat="1" x14ac:dyDescent="0.25"/>
    <row r="86" s="43" customFormat="1" x14ac:dyDescent="0.25"/>
    <row r="87" s="43" customFormat="1" x14ac:dyDescent="0.25"/>
    <row r="88" s="43" customFormat="1" x14ac:dyDescent="0.25"/>
    <row r="89" s="43" customFormat="1" x14ac:dyDescent="0.25"/>
    <row r="90" s="43" customFormat="1" x14ac:dyDescent="0.25"/>
    <row r="91" s="43" customFormat="1" x14ac:dyDescent="0.25"/>
    <row r="92" s="43" customFormat="1" x14ac:dyDescent="0.25"/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2025-05-26T08:10:18Z</dcterms:modified>
</cp:coreProperties>
</file>