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480" windowHeight="8115" tabRatio="685" activeTab="0"/>
  </bookViews>
  <sheets>
    <sheet name="12.21" sheetId="1" r:id="rId1"/>
    <sheet name="11.21" sheetId="2" r:id="rId2"/>
    <sheet name="10.21" sheetId="3" r:id="rId3"/>
    <sheet name="09.21" sheetId="4" r:id="rId4"/>
    <sheet name="08.21" sheetId="5" r:id="rId5"/>
    <sheet name="07.21" sheetId="6" r:id="rId6"/>
    <sheet name="06.21" sheetId="7" r:id="rId7"/>
    <sheet name="05.21" sheetId="8" r:id="rId8"/>
    <sheet name="04.21" sheetId="9" r:id="rId9"/>
    <sheet name="03.21" sheetId="10" r:id="rId10"/>
    <sheet name="02.21 " sheetId="11" r:id="rId11"/>
    <sheet name="01.21" sheetId="12" r:id="rId12"/>
  </sheets>
  <definedNames/>
  <calcPr fullCalcOnLoad="1"/>
</workbook>
</file>

<file path=xl/sharedStrings.xml><?xml version="1.0" encoding="utf-8"?>
<sst xmlns="http://schemas.openxmlformats.org/spreadsheetml/2006/main" count="132" uniqueCount="22">
  <si>
    <t>Кол-во заявок, шт</t>
  </si>
  <si>
    <t>Уровни напряжения, кВ</t>
  </si>
  <si>
    <t>Кол-во  заявок на технологическое присоединение, аннулированных в течение месяца</t>
  </si>
  <si>
    <t>за</t>
  </si>
  <si>
    <t>Заявки на технологическое присоединение, поданные в течение месяца</t>
  </si>
  <si>
    <t>Кол-во присоединений, шт</t>
  </si>
  <si>
    <t>Присоединения, исполненные в течение месяца</t>
  </si>
  <si>
    <t>Объем присоединенной мощности, кВт</t>
  </si>
  <si>
    <t>Объем мощности, необходимый для удовлетворения заявок, кВт</t>
  </si>
  <si>
    <t>Итого по сетям МУП "Горэлектросети"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</si>
  <si>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январь 2020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</si>
  <si>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февраль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</si>
  <si>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март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</si>
  <si>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апрель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</si>
  <si>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май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</si>
  <si>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июнь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</si>
  <si>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июль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</si>
  <si>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август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</si>
  <si>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сентябрь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</si>
  <si>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октябрь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</si>
  <si>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ноябрь 2021 г.</t>
  </si>
  <si>
    <t>Сведения о  заявках  на технологическое присоединение, аннулированных заявок 
и выполненных присоединениях, 
к сетям МУП "Горэлектросети"
за декабрь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</si>
</sst>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0.0"/>
    <numFmt numFmtId="181" formatCode="#,##0.0"/>
  </numFmts>
  <fonts count="46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13"/>
      <name val="Times New Roman"/>
      <family val="1"/>
    </font>
    <font>
      <sz val="12"/>
      <name val="Times New Roman"/>
      <family val="1"/>
    </font>
    <font>
      <b/>
      <sz val="12"/>
      <color indexed="13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0" borderId="7" applyNumberFormat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24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58" applyFont="1" applyFill="1" applyProtection="1">
      <alignment/>
      <protection locked="0"/>
    </xf>
    <xf numFmtId="0" fontId="4" fillId="0" borderId="10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0" fontId="4" fillId="0" borderId="12" xfId="59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80" fontId="12" fillId="0" borderId="10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0" fontId="6" fillId="0" borderId="17" xfId="55" applyFont="1" applyBorder="1" applyAlignment="1">
      <alignment horizontal="center"/>
      <protection/>
    </xf>
    <xf numFmtId="181" fontId="6" fillId="0" borderId="17" xfId="55" applyNumberFormat="1" applyFont="1" applyBorder="1" applyAlignment="1">
      <alignment horizontal="center"/>
      <protection/>
    </xf>
    <xf numFmtId="181" fontId="6" fillId="0" borderId="16" xfId="56" applyNumberFormat="1" applyFont="1" applyBorder="1" applyAlignment="1">
      <alignment horizontal="center" vertical="center"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181" fontId="6" fillId="0" borderId="18" xfId="57" applyNumberFormat="1" applyFont="1" applyBorder="1" applyAlignment="1">
      <alignment horizontal="center" vertical="center"/>
      <protection/>
    </xf>
    <xf numFmtId="181" fontId="6" fillId="0" borderId="19" xfId="57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181" fontId="4" fillId="0" borderId="20" xfId="54" applyNumberFormat="1" applyFont="1" applyBorder="1" applyAlignment="1">
      <alignment horizontal="center" vertical="center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3" fillId="0" borderId="24" xfId="58" applyFont="1" applyFill="1" applyBorder="1" applyAlignment="1" applyProtection="1">
      <alignment/>
      <protection locked="0"/>
    </xf>
    <xf numFmtId="0" fontId="4" fillId="0" borderId="13" xfId="59" applyFont="1" applyFill="1" applyBorder="1" applyAlignment="1" applyProtection="1">
      <alignment horizontal="center" vertical="center" wrapText="1"/>
      <protection locked="0"/>
    </xf>
    <xf numFmtId="0" fontId="4" fillId="0" borderId="25" xfId="59" applyFont="1" applyFill="1" applyBorder="1" applyAlignment="1" applyProtection="1">
      <alignment horizontal="center" vertical="center" wrapText="1"/>
      <protection locked="0"/>
    </xf>
    <xf numFmtId="0" fontId="4" fillId="0" borderId="26" xfId="59" applyFont="1" applyFill="1" applyBorder="1" applyAlignment="1" applyProtection="1">
      <alignment horizontal="center" vertical="center" wrapText="1"/>
      <protection locked="0"/>
    </xf>
    <xf numFmtId="0" fontId="4" fillId="0" borderId="11" xfId="59" applyFont="1" applyFill="1" applyBorder="1" applyAlignment="1" applyProtection="1">
      <alignment horizontal="center" vertical="center" wrapText="1"/>
      <protection locked="0"/>
    </xf>
    <xf numFmtId="179" fontId="4" fillId="0" borderId="27" xfId="58" applyNumberFormat="1" applyFont="1" applyFill="1" applyBorder="1" applyAlignment="1" applyProtection="1">
      <alignment horizontal="center" vertical="center" wrapText="1"/>
      <protection locked="0"/>
    </xf>
    <xf numFmtId="179" fontId="4" fillId="0" borderId="28" xfId="58" applyNumberFormat="1" applyFont="1" applyFill="1" applyBorder="1" applyAlignment="1" applyProtection="1">
      <alignment horizontal="center" vertical="center" wrapText="1"/>
      <protection locked="0"/>
    </xf>
    <xf numFmtId="0" fontId="4" fillId="0" borderId="29" xfId="59" applyFont="1" applyFill="1" applyBorder="1" applyAlignment="1" applyProtection="1">
      <alignment horizontal="center" vertical="center" wrapText="1"/>
      <protection locked="0"/>
    </xf>
    <xf numFmtId="0" fontId="4" fillId="0" borderId="27" xfId="59" applyFont="1" applyFill="1" applyBorder="1" applyAlignment="1" applyProtection="1">
      <alignment horizontal="center" vertical="center" wrapText="1"/>
      <protection locked="0"/>
    </xf>
    <xf numFmtId="0" fontId="4" fillId="0" borderId="30" xfId="59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05.12" xfId="54"/>
    <cellStyle name="Обычный_07.12" xfId="55"/>
    <cellStyle name="Обычный_09.12 " xfId="56"/>
    <cellStyle name="Обычный_10.12" xfId="57"/>
    <cellStyle name="Обычный_ГорЭС" xfId="58"/>
    <cellStyle name="Обычный_МЭ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6+17</f>
        <v>23</v>
      </c>
      <c r="E4" s="18">
        <f>148+144</f>
        <v>292</v>
      </c>
      <c r="F4" s="7">
        <f>1+2</f>
        <v>3</v>
      </c>
      <c r="G4" s="20">
        <f>9+13</f>
        <v>22</v>
      </c>
      <c r="H4" s="22">
        <f>475.6+107.5</f>
        <v>583.1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23</v>
      </c>
      <c r="E6" s="14">
        <f>SUM(E4:E5)</f>
        <v>292</v>
      </c>
      <c r="F6" s="10">
        <f>SUM(F4:F5)</f>
        <v>3</v>
      </c>
      <c r="G6" s="24">
        <f>SUM(G4:G5)</f>
        <v>22</v>
      </c>
      <c r="H6" s="25">
        <f>SUM(H4:H5)</f>
        <v>583.1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12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39</v>
      </c>
      <c r="E4" s="18">
        <v>404.5</v>
      </c>
      <c r="F4" s="7">
        <v>11</v>
      </c>
      <c r="G4" s="20">
        <v>8</v>
      </c>
      <c r="H4" s="22">
        <v>73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53</v>
      </c>
      <c r="E5" s="19">
        <v>1726.5</v>
      </c>
      <c r="F5" s="9">
        <v>15</v>
      </c>
      <c r="G5" s="21">
        <v>14</v>
      </c>
      <c r="H5" s="23">
        <v>550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/>
      <c r="E6" s="14"/>
      <c r="F6" s="10"/>
      <c r="G6" s="24"/>
      <c r="H6" s="25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11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45</v>
      </c>
      <c r="E4" s="18">
        <v>367</v>
      </c>
      <c r="F4" s="7">
        <v>17</v>
      </c>
      <c r="G4" s="20">
        <v>1</v>
      </c>
      <c r="H4" s="22">
        <v>15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v>49</v>
      </c>
      <c r="E6" s="14">
        <v>396.5</v>
      </c>
      <c r="F6" s="10">
        <v>18</v>
      </c>
      <c r="G6" s="24">
        <v>7</v>
      </c>
      <c r="H6" s="25">
        <v>90.6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v>13</v>
      </c>
      <c r="E4" s="18">
        <v>245</v>
      </c>
      <c r="F4" s="7">
        <v>3</v>
      </c>
      <c r="G4" s="20">
        <v>2</v>
      </c>
      <c r="H4" s="22">
        <v>203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13</v>
      </c>
      <c r="E6" s="14">
        <f>SUM(E4:E5)</f>
        <v>245</v>
      </c>
      <c r="F6" s="10">
        <f>SUM(F4:F5)</f>
        <v>3</v>
      </c>
      <c r="G6" s="24">
        <f>SUM(G4:G5)</f>
        <v>2</v>
      </c>
      <c r="H6" s="25">
        <f>SUM(H4:H5)</f>
        <v>203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1:H1"/>
    <mergeCell ref="D2:E2"/>
    <mergeCell ref="F2:F3"/>
    <mergeCell ref="G2:H2"/>
    <mergeCell ref="B6:C6"/>
    <mergeCell ref="A2:A3"/>
    <mergeCell ref="B2:B3"/>
    <mergeCell ref="C2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20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6+16</f>
        <v>22</v>
      </c>
      <c r="E4" s="18">
        <f>430.1+97.5</f>
        <v>527.6</v>
      </c>
      <c r="F4" s="7">
        <f>1+3</f>
        <v>4</v>
      </c>
      <c r="G4" s="20">
        <f>13+19</f>
        <v>32</v>
      </c>
      <c r="H4" s="22">
        <f>402.4+188.5</f>
        <v>590.9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22</v>
      </c>
      <c r="E6" s="14">
        <f>SUM(E4:E5)</f>
        <v>527.6</v>
      </c>
      <c r="F6" s="10">
        <f>SUM(F4:F5)</f>
        <v>4</v>
      </c>
      <c r="G6" s="24">
        <f>SUM(G4:G5)</f>
        <v>32</v>
      </c>
      <c r="H6" s="25">
        <f>SUM(H4:H5)</f>
        <v>590.9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19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10+30</f>
        <v>40</v>
      </c>
      <c r="E4" s="18">
        <f>277+266.5</f>
        <v>543.5</v>
      </c>
      <c r="F4" s="7">
        <f>1+4</f>
        <v>5</v>
      </c>
      <c r="G4" s="20">
        <f>4+29</f>
        <v>33</v>
      </c>
      <c r="H4" s="22">
        <f>53+290</f>
        <v>343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40</v>
      </c>
      <c r="E6" s="14">
        <f>SUM(E4:E5)</f>
        <v>543.5</v>
      </c>
      <c r="F6" s="10">
        <f>SUM(F4:F5)</f>
        <v>5</v>
      </c>
      <c r="G6" s="24">
        <f>SUM(G4:G5)</f>
        <v>33</v>
      </c>
      <c r="H6" s="25">
        <f>SUM(H4:H5)</f>
        <v>343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18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5+41</f>
        <v>46</v>
      </c>
      <c r="E4" s="18">
        <f>1026+353</f>
        <v>1379</v>
      </c>
      <c r="F4" s="7">
        <f>1+9</f>
        <v>10</v>
      </c>
      <c r="G4" s="20">
        <f>6+36</f>
        <v>42</v>
      </c>
      <c r="H4" s="22">
        <f>230.02+369.5</f>
        <v>599.52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>
        <v>1</v>
      </c>
      <c r="E5" s="19">
        <v>150</v>
      </c>
      <c r="F5" s="9">
        <v>0</v>
      </c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47</v>
      </c>
      <c r="E6" s="14">
        <f>SUM(E4:E5)</f>
        <v>1529</v>
      </c>
      <c r="F6" s="10">
        <f>SUM(F4:F5)</f>
        <v>10</v>
      </c>
      <c r="G6" s="24">
        <f>SUM(G4:G5)</f>
        <v>42</v>
      </c>
      <c r="H6" s="25">
        <f>SUM(H4:H5)</f>
        <v>599.52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17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17+44</f>
        <v>61</v>
      </c>
      <c r="E4" s="18">
        <f>4036.48+368.5</f>
        <v>4404.98</v>
      </c>
      <c r="F4" s="7">
        <f>6+9</f>
        <v>15</v>
      </c>
      <c r="G4" s="20">
        <f>6+45</f>
        <v>51</v>
      </c>
      <c r="H4" s="22">
        <f>310+423.5</f>
        <v>733.5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61</v>
      </c>
      <c r="E6" s="14">
        <f>SUM(E4:E5)</f>
        <v>4404.98</v>
      </c>
      <c r="F6" s="10">
        <f>SUM(F4:F5)</f>
        <v>15</v>
      </c>
      <c r="G6" s="24">
        <f>SUM(G4:G5)</f>
        <v>51</v>
      </c>
      <c r="H6" s="25">
        <f>SUM(H4:H5)</f>
        <v>733.5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6" ht="15.75">
      <c r="D10" s="12"/>
      <c r="E10" s="15"/>
      <c r="F10" s="16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.8515625" style="1" customWidth="1"/>
    <col min="2" max="2" width="6.140625" style="1" customWidth="1"/>
    <col min="3" max="3" width="14.7109375" style="1" customWidth="1"/>
    <col min="4" max="4" width="15.140625" style="1" customWidth="1"/>
    <col min="5" max="5" width="23.00390625" style="1" customWidth="1"/>
    <col min="6" max="6" width="21.28125" style="1" customWidth="1"/>
    <col min="7" max="7" width="17.140625" style="1" customWidth="1"/>
    <col min="8" max="8" width="18.421875" style="1" customWidth="1"/>
    <col min="9" max="9" width="4.140625" style="1" customWidth="1"/>
    <col min="10" max="10" width="5.00390625" style="1" customWidth="1"/>
    <col min="11" max="11" width="5.57421875" style="1" customWidth="1"/>
    <col min="12" max="14" width="4.140625" style="1" customWidth="1"/>
    <col min="15" max="15" width="4.8515625" style="1" customWidth="1"/>
    <col min="16" max="18" width="4.28125" style="1" customWidth="1"/>
    <col min="19" max="19" width="5.7109375" style="1" customWidth="1"/>
    <col min="20" max="20" width="4.421875" style="1" customWidth="1"/>
    <col min="21" max="21" width="4.7109375" style="1" customWidth="1"/>
    <col min="22" max="22" width="4.28125" style="1" customWidth="1"/>
    <col min="23" max="23" width="4.421875" style="1" customWidth="1"/>
    <col min="24" max="24" width="4.140625" style="1" customWidth="1"/>
    <col min="25" max="25" width="4.421875" style="1" customWidth="1"/>
    <col min="26" max="26" width="4.140625" style="1" customWidth="1"/>
    <col min="27" max="27" width="5.57421875" style="1" customWidth="1"/>
    <col min="28" max="29" width="4.140625" style="1" customWidth="1"/>
    <col min="30" max="30" width="5.57421875" style="1" customWidth="1"/>
    <col min="31" max="31" width="4.28125" style="1" customWidth="1"/>
    <col min="32" max="33" width="4.421875" style="1" customWidth="1"/>
    <col min="34" max="34" width="3.7109375" style="1" customWidth="1"/>
    <col min="35" max="35" width="3.421875" style="1" customWidth="1"/>
    <col min="36" max="36" width="4.28125" style="1" customWidth="1"/>
    <col min="37" max="37" width="3.57421875" style="1" customWidth="1"/>
    <col min="38" max="38" width="4.8515625" style="1" customWidth="1"/>
    <col min="39" max="39" width="4.140625" style="1" customWidth="1"/>
    <col min="40" max="40" width="4.421875" style="1" customWidth="1"/>
    <col min="41" max="41" width="4.7109375" style="1" customWidth="1"/>
    <col min="42" max="42" width="3.57421875" style="1" customWidth="1"/>
    <col min="43" max="43" width="3.7109375" style="1" customWidth="1"/>
    <col min="44" max="44" width="3.421875" style="1" customWidth="1"/>
    <col min="45" max="45" width="4.00390625" style="1" customWidth="1"/>
    <col min="46" max="46" width="4.140625" style="1" customWidth="1"/>
    <col min="47" max="47" width="3.57421875" style="1" customWidth="1"/>
    <col min="48" max="48" width="4.421875" style="1" customWidth="1"/>
    <col min="49" max="49" width="3.57421875" style="1" customWidth="1"/>
    <col min="50" max="51" width="3.421875" style="1" customWidth="1"/>
    <col min="52" max="52" width="3.00390625" style="1" customWidth="1"/>
    <col min="53" max="53" width="3.421875" style="1" customWidth="1"/>
    <col min="54" max="54" width="2.7109375" style="1" customWidth="1"/>
    <col min="55" max="55" width="3.7109375" style="1" customWidth="1"/>
    <col min="56" max="56" width="3.421875" style="1" customWidth="1"/>
    <col min="57" max="57" width="3.7109375" style="1" customWidth="1"/>
    <col min="58" max="58" width="3.00390625" style="1" customWidth="1"/>
    <col min="59" max="59" width="3.421875" style="1" customWidth="1"/>
    <col min="60" max="16384" width="9.140625" style="1" customWidth="1"/>
  </cols>
  <sheetData>
    <row r="1" spans="2:8" ht="79.5" customHeight="1" thickBot="1">
      <c r="B1" s="28" t="s">
        <v>16</v>
      </c>
      <c r="C1" s="28"/>
      <c r="D1" s="28"/>
      <c r="E1" s="29"/>
      <c r="F1" s="29"/>
      <c r="G1" s="30"/>
      <c r="H1" s="30"/>
    </row>
    <row r="2" spans="1:8" s="2" customFormat="1" ht="57.75" customHeight="1">
      <c r="A2" s="31"/>
      <c r="B2" s="32" t="s">
        <v>3</v>
      </c>
      <c r="C2" s="34" t="s">
        <v>1</v>
      </c>
      <c r="D2" s="36" t="s">
        <v>4</v>
      </c>
      <c r="E2" s="37"/>
      <c r="F2" s="38" t="s">
        <v>2</v>
      </c>
      <c r="G2" s="39" t="s">
        <v>6</v>
      </c>
      <c r="H2" s="40"/>
    </row>
    <row r="3" spans="1:8" s="2" customFormat="1" ht="68.25" customHeight="1" thickBot="1">
      <c r="A3" s="31"/>
      <c r="B3" s="33"/>
      <c r="C3" s="35"/>
      <c r="D3" s="3" t="s">
        <v>0</v>
      </c>
      <c r="E3" s="3" t="s">
        <v>8</v>
      </c>
      <c r="F3" s="35"/>
      <c r="G3" s="4" t="s">
        <v>5</v>
      </c>
      <c r="H3" s="5" t="s">
        <v>7</v>
      </c>
    </row>
    <row r="4" spans="2:49" ht="15.75">
      <c r="B4" s="6">
        <v>1</v>
      </c>
      <c r="C4" s="7">
        <v>0.4</v>
      </c>
      <c r="D4" s="17">
        <f>14+51</f>
        <v>65</v>
      </c>
      <c r="E4" s="18">
        <f>2736.02+381</f>
        <v>3117.02</v>
      </c>
      <c r="F4" s="7">
        <f>6+14</f>
        <v>20</v>
      </c>
      <c r="G4" s="20">
        <f>6+59</f>
        <v>65</v>
      </c>
      <c r="H4" s="22">
        <f>117.04+559.5</f>
        <v>676.54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</row>
    <row r="5" spans="2:49" ht="15.75">
      <c r="B5" s="8">
        <v>2</v>
      </c>
      <c r="C5" s="9">
        <v>10</v>
      </c>
      <c r="D5" s="9"/>
      <c r="E5" s="19"/>
      <c r="F5" s="9"/>
      <c r="G5" s="21"/>
      <c r="H5" s="23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</row>
    <row r="6" spans="2:49" s="11" customFormat="1" ht="57" customHeight="1" thickBot="1">
      <c r="B6" s="26" t="s">
        <v>9</v>
      </c>
      <c r="C6" s="27"/>
      <c r="D6" s="10">
        <f>SUM(D4:D5)</f>
        <v>65</v>
      </c>
      <c r="E6" s="14">
        <f>SUM(E4:E5)</f>
        <v>3117.02</v>
      </c>
      <c r="F6" s="10">
        <f>SUM(F4:F5)</f>
        <v>20</v>
      </c>
      <c r="G6" s="24">
        <f>SUM(G4:G5)</f>
        <v>65</v>
      </c>
      <c r="H6" s="25">
        <f>SUM(H4:H5)</f>
        <v>676.54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</row>
    <row r="8" spans="4:5" ht="15.75">
      <c r="D8" s="12"/>
      <c r="E8" s="12"/>
    </row>
    <row r="9" spans="4:8" ht="15.75">
      <c r="D9" s="12"/>
      <c r="E9" s="15"/>
      <c r="H9" s="12"/>
    </row>
    <row r="10" spans="4:8" ht="15.75">
      <c r="D10" s="12"/>
      <c r="E10" s="15"/>
      <c r="F10" s="16"/>
      <c r="G10" s="12"/>
      <c r="H10" s="12"/>
    </row>
  </sheetData>
  <sheetProtection/>
  <mergeCells count="8">
    <mergeCell ref="B6:C6"/>
    <mergeCell ref="B1:H1"/>
    <mergeCell ref="A2:A3"/>
    <mergeCell ref="B2:B3"/>
    <mergeCell ref="C2:C3"/>
    <mergeCell ref="D2:E2"/>
    <mergeCell ref="F2:F3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84.75" customHeight="1" thickBot="1">
      <c r="A1" s="28" t="s">
        <v>15</v>
      </c>
      <c r="B1" s="28"/>
      <c r="C1" s="28"/>
      <c r="D1" s="29"/>
      <c r="E1" s="29"/>
      <c r="F1" s="30"/>
      <c r="G1" s="30"/>
    </row>
    <row r="2" spans="1:7" ht="15.75">
      <c r="A2" s="32" t="s">
        <v>3</v>
      </c>
      <c r="B2" s="34" t="s">
        <v>1</v>
      </c>
      <c r="C2" s="36" t="s">
        <v>4</v>
      </c>
      <c r="D2" s="37"/>
      <c r="E2" s="38" t="s">
        <v>2</v>
      </c>
      <c r="F2" s="39" t="s">
        <v>6</v>
      </c>
      <c r="G2" s="40"/>
    </row>
    <row r="3" spans="1:7" ht="63.75" thickBot="1">
      <c r="A3" s="33"/>
      <c r="B3" s="35"/>
      <c r="C3" s="3" t="s">
        <v>0</v>
      </c>
      <c r="D3" s="3" t="s">
        <v>8</v>
      </c>
      <c r="E3" s="35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v>80</v>
      </c>
      <c r="D4" s="18">
        <v>1925</v>
      </c>
      <c r="E4" s="7">
        <v>19</v>
      </c>
      <c r="F4" s="20">
        <v>40</v>
      </c>
      <c r="G4" s="22">
        <v>878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thickBot="1">
      <c r="A6" s="26" t="s">
        <v>9</v>
      </c>
      <c r="B6" s="27"/>
      <c r="C6" s="10"/>
      <c r="D6" s="14"/>
      <c r="E6" s="10"/>
      <c r="F6" s="24"/>
      <c r="G6" s="25"/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85.5" customHeight="1" thickBot="1">
      <c r="A1" s="28" t="s">
        <v>14</v>
      </c>
      <c r="B1" s="28"/>
      <c r="C1" s="28"/>
      <c r="D1" s="29"/>
      <c r="E1" s="29"/>
      <c r="F1" s="30"/>
      <c r="G1" s="30"/>
    </row>
    <row r="2" spans="1:7" ht="15.75">
      <c r="A2" s="32" t="s">
        <v>3</v>
      </c>
      <c r="B2" s="34" t="s">
        <v>1</v>
      </c>
      <c r="C2" s="36" t="s">
        <v>4</v>
      </c>
      <c r="D2" s="37"/>
      <c r="E2" s="38" t="s">
        <v>2</v>
      </c>
      <c r="F2" s="39" t="s">
        <v>6</v>
      </c>
      <c r="G2" s="40"/>
    </row>
    <row r="3" spans="1:7" ht="63.75" thickBot="1">
      <c r="A3" s="33"/>
      <c r="B3" s="35"/>
      <c r="C3" s="3" t="s">
        <v>0</v>
      </c>
      <c r="D3" s="3" t="s">
        <v>8</v>
      </c>
      <c r="E3" s="35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v>77</v>
      </c>
      <c r="D4" s="18">
        <v>1107.4</v>
      </c>
      <c r="E4" s="7">
        <v>21</v>
      </c>
      <c r="F4" s="20">
        <v>32</v>
      </c>
      <c r="G4" s="22">
        <v>331.5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thickBot="1">
      <c r="A6" s="26" t="s">
        <v>9</v>
      </c>
      <c r="B6" s="27"/>
      <c r="C6" s="10"/>
      <c r="D6" s="14"/>
      <c r="E6" s="10"/>
      <c r="F6" s="24"/>
      <c r="G6" s="25"/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6.140625" style="0" customWidth="1"/>
    <col min="2" max="2" width="14.7109375" style="0" customWidth="1"/>
    <col min="3" max="3" width="15.140625" style="0" customWidth="1"/>
    <col min="4" max="4" width="23.00390625" style="0" customWidth="1"/>
    <col min="5" max="5" width="21.28125" style="0" customWidth="1"/>
    <col min="6" max="6" width="17.140625" style="0" customWidth="1"/>
    <col min="7" max="7" width="18.421875" style="0" customWidth="1"/>
  </cols>
  <sheetData>
    <row r="1" spans="1:7" ht="96" customHeight="1" thickBot="1">
      <c r="A1" s="28" t="s">
        <v>13</v>
      </c>
      <c r="B1" s="28"/>
      <c r="C1" s="28"/>
      <c r="D1" s="29"/>
      <c r="E1" s="29"/>
      <c r="F1" s="30"/>
      <c r="G1" s="30"/>
    </row>
    <row r="2" spans="1:7" ht="15.75">
      <c r="A2" s="32" t="s">
        <v>3</v>
      </c>
      <c r="B2" s="34" t="s">
        <v>1</v>
      </c>
      <c r="C2" s="36" t="s">
        <v>4</v>
      </c>
      <c r="D2" s="37"/>
      <c r="E2" s="38" t="s">
        <v>2</v>
      </c>
      <c r="F2" s="39" t="s">
        <v>6</v>
      </c>
      <c r="G2" s="40"/>
    </row>
    <row r="3" spans="1:7" ht="63.75" thickBot="1">
      <c r="A3" s="33"/>
      <c r="B3" s="35"/>
      <c r="C3" s="3" t="s">
        <v>0</v>
      </c>
      <c r="D3" s="3" t="s">
        <v>8</v>
      </c>
      <c r="E3" s="35"/>
      <c r="F3" s="4" t="s">
        <v>5</v>
      </c>
      <c r="G3" s="5" t="s">
        <v>7</v>
      </c>
    </row>
    <row r="4" spans="1:7" ht="15.75">
      <c r="A4" s="6">
        <v>1</v>
      </c>
      <c r="B4" s="7">
        <v>0.4</v>
      </c>
      <c r="C4" s="17">
        <v>70</v>
      </c>
      <c r="D4" s="18">
        <v>1143</v>
      </c>
      <c r="E4" s="7">
        <v>15</v>
      </c>
      <c r="F4" s="20">
        <v>28</v>
      </c>
      <c r="G4" s="22">
        <v>321.7</v>
      </c>
    </row>
    <row r="5" spans="1:7" ht="15.75">
      <c r="A5" s="8">
        <v>2</v>
      </c>
      <c r="B5" s="9">
        <v>10</v>
      </c>
      <c r="C5" s="9"/>
      <c r="D5" s="19"/>
      <c r="E5" s="9"/>
      <c r="F5" s="21"/>
      <c r="G5" s="23"/>
    </row>
    <row r="6" spans="1:7" ht="16.5" thickBot="1">
      <c r="A6" s="26" t="s">
        <v>9</v>
      </c>
      <c r="B6" s="27"/>
      <c r="C6" s="10"/>
      <c r="D6" s="14"/>
      <c r="E6" s="10"/>
      <c r="F6" s="24"/>
      <c r="G6" s="25"/>
    </row>
  </sheetData>
  <sheetProtection/>
  <mergeCells count="7">
    <mergeCell ref="A6:B6"/>
    <mergeCell ref="A1:G1"/>
    <mergeCell ref="A2:A3"/>
    <mergeCell ref="B2:B3"/>
    <mergeCell ref="C2:D2"/>
    <mergeCell ref="E2:E3"/>
    <mergeCell ref="F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Root</cp:lastModifiedBy>
  <cp:lastPrinted>2021-03-29T08:06:18Z</cp:lastPrinted>
  <dcterms:created xsi:type="dcterms:W3CDTF">2009-12-26T06:59:08Z</dcterms:created>
  <dcterms:modified xsi:type="dcterms:W3CDTF">2022-01-10T07:15:51Z</dcterms:modified>
  <cp:category/>
  <cp:version/>
  <cp:contentType/>
  <cp:contentStatus/>
</cp:coreProperties>
</file>